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/>
  <mc:AlternateContent xmlns:mc="http://schemas.openxmlformats.org/markup-compatibility/2006">
    <mc:Choice Requires="x15">
      <x15ac:absPath xmlns:x15ac="http://schemas.microsoft.com/office/spreadsheetml/2010/11/ac" url="C:\Users\user\AppData\Local\Microsoft\Windows\INetCache\Content.Outlook\M3A1EDS2\"/>
    </mc:Choice>
  </mc:AlternateContent>
  <xr:revisionPtr revIDLastSave="0" documentId="10_ncr:8100000_{AB44493B-5451-4E4C-B5D5-CAE88F95C9A6}" xr6:coauthVersionLast="34" xr6:coauthVersionMax="34" xr10:uidLastSave="{00000000-0000-0000-0000-000000000000}"/>
  <bookViews>
    <workbookView xWindow="0" yWindow="0" windowWidth="15360" windowHeight="7236" xr2:uid="{00000000-000D-0000-FFFF-FFFF00000000}"/>
  </bookViews>
  <sheets>
    <sheet name="הבהרה" sheetId="15" r:id="rId1"/>
    <sheet name="סיכום ההצעה" sheetId="2" r:id="rId2"/>
    <sheet name="רישיונות והקמה" sheetId="1" r:id="rId3"/>
    <sheet name="הסבה" sheetId="12" r:id="rId4"/>
    <sheet name="הסבת שוברים" sheetId="13" r:id="rId5"/>
    <sheet name="הסבת אגרות" sheetId="14" r:id="rId6"/>
    <sheet name="תחזוקה" sheetId="3" r:id="rId7"/>
    <sheet name="פיתוח שירותים" sheetId="8" r:id="rId8"/>
    <sheet name="הדרכה" sheetId="11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E43" i="3"/>
  <c r="E42" i="3"/>
  <c r="E41" i="3"/>
  <c r="E40" i="3"/>
  <c r="E39" i="3"/>
  <c r="E38" i="3"/>
  <c r="E37" i="3"/>
  <c r="E36" i="3"/>
  <c r="E35" i="3"/>
  <c r="E34" i="3"/>
  <c r="E33" i="3"/>
  <c r="E31" i="3"/>
  <c r="E26" i="3"/>
  <c r="E25" i="3"/>
  <c r="E6" i="12"/>
  <c r="E5" i="12"/>
  <c r="E3" i="12"/>
  <c r="E17" i="8"/>
  <c r="E16" i="8"/>
  <c r="E15" i="8"/>
  <c r="E13" i="8"/>
  <c r="E12" i="8"/>
  <c r="E11" i="8"/>
  <c r="E9" i="8"/>
  <c r="E8" i="8"/>
  <c r="E7" i="8"/>
  <c r="E5" i="8"/>
  <c r="E4" i="8"/>
  <c r="E3" i="8"/>
  <c r="E5" i="14"/>
  <c r="E4" i="14"/>
  <c r="E3" i="14"/>
  <c r="E9" i="13"/>
  <c r="E8" i="13"/>
  <c r="E7" i="13"/>
  <c r="E6" i="13"/>
  <c r="E5" i="13"/>
  <c r="E4" i="13"/>
  <c r="E3" i="13"/>
  <c r="G40" i="1" l="1"/>
  <c r="G39" i="1"/>
  <c r="G38" i="1"/>
  <c r="G37" i="1"/>
  <c r="G36" i="1"/>
  <c r="G35" i="1"/>
  <c r="G34" i="1"/>
  <c r="G33" i="1"/>
  <c r="G32" i="1"/>
  <c r="G31" i="1"/>
  <c r="G30" i="1"/>
  <c r="G29" i="1"/>
  <c r="G27" i="1"/>
  <c r="G26" i="1"/>
  <c r="E40" i="1"/>
  <c r="E39" i="1"/>
  <c r="E38" i="1"/>
  <c r="E37" i="1"/>
  <c r="E36" i="1"/>
  <c r="E35" i="1"/>
  <c r="E34" i="1"/>
  <c r="E33" i="1"/>
  <c r="E32" i="1"/>
  <c r="E31" i="1"/>
  <c r="E30" i="1"/>
  <c r="E29" i="1"/>
  <c r="E27" i="1"/>
  <c r="G23" i="1" l="1"/>
  <c r="G22" i="1"/>
  <c r="G21" i="1"/>
  <c r="G20" i="1"/>
  <c r="G17" i="1"/>
  <c r="G16" i="1"/>
  <c r="G13" i="1"/>
  <c r="G12" i="1"/>
  <c r="G9" i="1"/>
  <c r="G8" i="1"/>
  <c r="G4" i="1"/>
  <c r="G3" i="1"/>
  <c r="E41" i="1"/>
  <c r="E24" i="1"/>
  <c r="E18" i="1"/>
  <c r="E10" i="1"/>
  <c r="E26" i="1"/>
  <c r="E23" i="1"/>
  <c r="E22" i="1"/>
  <c r="E21" i="1"/>
  <c r="E20" i="1"/>
  <c r="E17" i="1"/>
  <c r="E16" i="1"/>
  <c r="E13" i="1"/>
  <c r="E14" i="1" s="1"/>
  <c r="E12" i="1"/>
  <c r="E9" i="1"/>
  <c r="E8" i="1"/>
  <c r="E5" i="1"/>
  <c r="E4" i="1"/>
  <c r="E3" i="1"/>
  <c r="E42" i="1" l="1"/>
  <c r="B2" i="2" s="1"/>
  <c r="B10" i="13" l="1"/>
  <c r="B6" i="14"/>
  <c r="E3" i="11"/>
  <c r="E2" i="11"/>
  <c r="E6" i="14" l="1"/>
  <c r="E4" i="12" s="1"/>
  <c r="E18" i="8"/>
  <c r="B6" i="2" s="1"/>
  <c r="E10" i="13"/>
  <c r="E2" i="12" s="1"/>
  <c r="E4" i="11"/>
  <c r="B7" i="2" s="1"/>
  <c r="E44" i="3"/>
  <c r="E9" i="3"/>
  <c r="E4" i="3"/>
  <c r="D24" i="1"/>
  <c r="D41" i="1"/>
  <c r="D18" i="1"/>
  <c r="D14" i="1"/>
  <c r="D10" i="1"/>
  <c r="D5" i="1"/>
  <c r="E8" i="12" l="1"/>
  <c r="B4" i="2" s="1"/>
  <c r="G10" i="1"/>
  <c r="G41" i="1"/>
  <c r="F5" i="1"/>
  <c r="G18" i="1"/>
  <c r="G14" i="1"/>
  <c r="F24" i="1"/>
  <c r="E30" i="3"/>
  <c r="E45" i="3" s="1"/>
  <c r="E8" i="3"/>
  <c r="E10" i="3" s="1"/>
  <c r="D42" i="1"/>
  <c r="G24" i="1"/>
  <c r="F41" i="1"/>
  <c r="F18" i="1"/>
  <c r="F14" i="1"/>
  <c r="F10" i="1"/>
  <c r="F42" i="1" l="1"/>
  <c r="G5" i="1" l="1"/>
  <c r="G42" i="1" s="1"/>
  <c r="B3" i="2" s="1"/>
  <c r="E24" i="3"/>
  <c r="E23" i="3"/>
  <c r="E19" i="3"/>
  <c r="E14" i="3"/>
  <c r="E13" i="3"/>
  <c r="E15" i="3" s="1"/>
  <c r="E27" i="3" l="1"/>
  <c r="E47" i="3" s="1"/>
  <c r="E18" i="3"/>
  <c r="E20" i="3" s="1"/>
  <c r="E3" i="3" l="1"/>
  <c r="E5" i="3" s="1"/>
  <c r="B8" i="2" s="1"/>
  <c r="B10" i="2" s="1"/>
  <c r="B1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עופר ישי</author>
  </authors>
  <commentList>
    <comment ref="C1" authorId="0" shapeId="0" xr:uid="{7D886A56-EA71-40F8-B6F0-D148A55805E8}">
      <text>
        <r>
          <rPr>
            <sz val="9"/>
            <color indexed="81"/>
            <rFont val="Tahoma"/>
            <family val="2"/>
          </rPr>
          <t>אין לשנות כמויות למעט במקום שמוגדר במפורש</t>
        </r>
      </text>
    </comment>
    <comment ref="C4" authorId="0" shapeId="0" xr:uid="{E41E71D3-F148-4C82-8B88-E4692ABB0AE9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  <comment ref="C9" authorId="0" shapeId="0" xr:uid="{4E96B7A6-BAA4-4667-A958-E06A7AD0D049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  <comment ref="C13" authorId="0" shapeId="0" xr:uid="{23603ECE-2097-441B-B77A-FF7599D91B9C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  <comment ref="C17" authorId="0" shapeId="0" xr:uid="{7827D66C-35E4-4879-85C1-C1D812BC815A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  <comment ref="C23" authorId="0" shapeId="0" xr:uid="{924BC209-FC3C-41FE-8C8F-BFE1AFB5EBEC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  <comment ref="D29" authorId="0" shapeId="0" xr:uid="{89AE5F0D-4F70-41A6-9934-FB96E284DFC4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D30" authorId="0" shapeId="0" xr:uid="{7ADD2B01-CF5A-4F4F-BBD0-5E1F70CD05A4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D31" authorId="0" shapeId="0" xr:uid="{A96EECA7-1F0A-47B3-81C0-6EDF25A142D1}">
      <text>
        <r>
          <rPr>
            <b/>
            <sz val="9"/>
            <color indexed="81"/>
            <rFont val="Tahoma"/>
            <family val="2"/>
          </rPr>
          <t>עופר ישי:</t>
        </r>
        <r>
          <rPr>
            <sz val="9"/>
            <color indexed="81"/>
            <rFont val="Tahoma"/>
            <family val="2"/>
          </rPr>
          <t xml:space="preserve">
לא למילוי</t>
        </r>
      </text>
    </comment>
    <comment ref="D32" authorId="0" shapeId="0" xr:uid="{3796B8ED-776F-42AB-84C5-E346AAA47E3E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D33" authorId="0" shapeId="0" xr:uid="{1039899E-D587-471C-BC5D-64B146F974BD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D34" authorId="0" shapeId="0" xr:uid="{B0BC4F16-E734-4D80-BCD8-6A4374EA68BE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D35" authorId="0" shapeId="0" xr:uid="{ABD97356-F92D-46F4-8210-C7CAABC75ABF}">
      <text>
        <r>
          <rPr>
            <b/>
            <sz val="9"/>
            <color indexed="81"/>
            <rFont val="Tahoma"/>
            <family val="2"/>
          </rPr>
          <t>לא למילוי</t>
        </r>
      </text>
    </comment>
    <comment ref="C40" authorId="0" shapeId="0" xr:uid="{0D20CC3E-C4BA-4883-8BBE-3029E0AB4C8D}">
      <text>
        <r>
          <rPr>
            <b/>
            <sz val="9"/>
            <color indexed="81"/>
            <rFont val="Tahoma"/>
            <family val="2"/>
          </rPr>
          <t>ניתן לעדכן כמויות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עופר ישי</author>
  </authors>
  <commentList>
    <comment ref="C1" authorId="0" shapeId="0" xr:uid="{2EB21D09-9A99-4500-B675-0932F9B855C9}">
      <text>
        <r>
          <rPr>
            <b/>
            <sz val="9"/>
            <color indexed="81"/>
            <rFont val="Tahoma"/>
            <family val="2"/>
          </rPr>
          <t>אין לשנות כמויות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עופר ישי</author>
  </authors>
  <commentList>
    <comment ref="C1" authorId="0" shapeId="0" xr:uid="{400A473C-2AFB-4200-B5A5-545A282D53CE}">
      <text>
        <r>
          <rPr>
            <b/>
            <sz val="9"/>
            <color indexed="81"/>
            <rFont val="Tahoma"/>
            <family val="2"/>
          </rPr>
          <t>עופר ישי:</t>
        </r>
        <r>
          <rPr>
            <sz val="9"/>
            <color indexed="81"/>
            <rFont val="Tahoma"/>
            <family val="2"/>
          </rPr>
          <t xml:space="preserve">
אין לעדכן כמויות למעט רשיונות מערכת ההפעלה</t>
        </r>
      </text>
    </comment>
    <comment ref="C9" authorId="0" shapeId="0" xr:uid="{0F812051-60C3-4044-AD40-AFC0EDE3092D}">
      <text>
        <r>
          <rPr>
            <sz val="9"/>
            <color indexed="81"/>
            <rFont val="Tahoma"/>
            <family val="2"/>
          </rPr>
          <t>ניתן לשנות כמויות</t>
        </r>
      </text>
    </comment>
    <comment ref="C14" authorId="0" shapeId="0" xr:uid="{61D9861A-C083-4DCE-BDBE-C83C80C18904}">
      <text>
        <r>
          <rPr>
            <sz val="9"/>
            <color indexed="81"/>
            <rFont val="Tahoma"/>
            <family val="2"/>
          </rPr>
          <t xml:space="preserve">ניתן לשנות כמויות
</t>
        </r>
      </text>
    </comment>
    <comment ref="C19" authorId="0" shapeId="0" xr:uid="{A27D38D0-61C1-492C-B2FF-63340967705E}">
      <text>
        <r>
          <rPr>
            <sz val="9"/>
            <color indexed="81"/>
            <rFont val="Tahoma"/>
            <family val="2"/>
          </rPr>
          <t xml:space="preserve">ניתן לשנות כמויות
</t>
        </r>
      </text>
    </comment>
    <comment ref="C26" authorId="0" shapeId="0" xr:uid="{9FFC55C2-D491-436D-8365-8B3555BDE416}">
      <text>
        <r>
          <rPr>
            <sz val="9"/>
            <color indexed="81"/>
            <rFont val="Tahoma"/>
            <family val="2"/>
          </rPr>
          <t xml:space="preserve">ניתן לשנות כמויות
</t>
        </r>
      </text>
    </comment>
    <comment ref="C44" authorId="0" shapeId="0" xr:uid="{7980F848-FF66-4B61-B482-DCC1748D2F31}">
      <text>
        <r>
          <rPr>
            <sz val="9"/>
            <color indexed="81"/>
            <rFont val="Tahoma"/>
            <family val="2"/>
          </rPr>
          <t>ניתן לשנות כמויות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עופר ישי</author>
  </authors>
  <commentList>
    <comment ref="D1" authorId="0" shapeId="0" xr:uid="{01149081-D024-4771-803A-C5A238BD8991}">
      <text>
        <r>
          <rPr>
            <sz val="9"/>
            <color indexed="81"/>
            <rFont val="Tahoma"/>
            <family val="2"/>
          </rPr>
          <t>אין לעדכן כמויות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עופר ישי</author>
  </authors>
  <commentList>
    <comment ref="C1" authorId="0" shapeId="0" xr:uid="{D8F18A9F-11F8-4022-9116-BC171A9FFBB3}">
      <text>
        <r>
          <rPr>
            <b/>
            <sz val="9"/>
            <color indexed="81"/>
            <rFont val="Tahoma"/>
            <family val="2"/>
          </rPr>
          <t>אין לעדכן כמויות</t>
        </r>
      </text>
    </comment>
  </commentList>
</comments>
</file>

<file path=xl/sharedStrings.xml><?xml version="1.0" encoding="utf-8"?>
<sst xmlns="http://schemas.openxmlformats.org/spreadsheetml/2006/main" count="216" uniqueCount="113">
  <si>
    <t>ספ'</t>
  </si>
  <si>
    <t>הרכיב</t>
  </si>
  <si>
    <t xml:space="preserve">כמות </t>
  </si>
  <si>
    <t>סה"כ בש"ח</t>
  </si>
  <si>
    <t>סעיף</t>
  </si>
  <si>
    <t>סה"כ עלות תחזוקה</t>
  </si>
  <si>
    <t xml:space="preserve"> </t>
  </si>
  <si>
    <t>מע"מ</t>
  </si>
  <si>
    <t>רישיונות מערכת הפעלה (הערה: יש להשלים גם כמות)</t>
  </si>
  <si>
    <t>תת-מערכת 1 - שוברים</t>
  </si>
  <si>
    <t>כלל הרכיבים</t>
  </si>
  <si>
    <t>תת-מערכת 2 - אגרות</t>
  </si>
  <si>
    <t>תת-מערכת 3 - מוצרים קטלוגים</t>
  </si>
  <si>
    <t>סה"כ תת-מערכת 1 - שוברים</t>
  </si>
  <si>
    <t>סה"כ תת-מערכת 2 - אגרות</t>
  </si>
  <si>
    <t>סה"כ תת-מערכת 3 - מוצרים קטלוגים</t>
  </si>
  <si>
    <t>תת-מערכת 4 - תשלומי קופה</t>
  </si>
  <si>
    <t>סה"כ תת-מערכת 4 - תשלומי קופה</t>
  </si>
  <si>
    <t>תת-מערכת 5 - ממשק סליקה</t>
  </si>
  <si>
    <t>סה"כ תת-מערכת 5 - ממשק סליקה</t>
  </si>
  <si>
    <t>תת-מערכת ממשקים וניהול</t>
  </si>
  <si>
    <t>סה"כ תת-מערכת 6 - ממשקים וניהול</t>
  </si>
  <si>
    <t>רכיב 5.1 – מערכת הסליקה</t>
  </si>
  <si>
    <t>רכיב 5.2 - מודול התאמות אשראי</t>
  </si>
  <si>
    <t>רכיב 5.3 - הקמת טרמינל במערכת הסליקה</t>
  </si>
  <si>
    <t>סה"כ עלות הקמה</t>
  </si>
  <si>
    <t>סוג הקורס</t>
  </si>
  <si>
    <t>קורס מפתחים</t>
  </si>
  <si>
    <t>קורס מנהלי מערכת</t>
  </si>
  <si>
    <t>סה"כ</t>
  </si>
  <si>
    <t xml:space="preserve">הקמה </t>
  </si>
  <si>
    <t>הסבה</t>
  </si>
  <si>
    <t>הסבה/ הקמה מחדש</t>
  </si>
  <si>
    <t>כמות המוצרים</t>
  </si>
  <si>
    <t>שוברים</t>
  </si>
  <si>
    <t>חנות אגרות</t>
  </si>
  <si>
    <t>אגרות</t>
  </si>
  <si>
    <t xml:space="preserve">חנויות קטלוגים </t>
  </si>
  <si>
    <t>שירותי דלפק</t>
  </si>
  <si>
    <t>סוג שובר</t>
  </si>
  <si>
    <t>מורכבות בינונית</t>
  </si>
  <si>
    <t>מורכבות גבוהה</t>
  </si>
  <si>
    <t>שובר הפניה</t>
  </si>
  <si>
    <t>שובר מקוון</t>
  </si>
  <si>
    <t>שובר רגיל</t>
  </si>
  <si>
    <t>שובר פתוח</t>
  </si>
  <si>
    <t>סוג אגרה</t>
  </si>
  <si>
    <t>אגרה עם סכום קבוע</t>
  </si>
  <si>
    <t>אגרה פתוחה</t>
  </si>
  <si>
    <t>אגרת הפנייה</t>
  </si>
  <si>
    <t>מורכבות נמוכה</t>
  </si>
  <si>
    <t>כמות</t>
  </si>
  <si>
    <t>כמות אגרות</t>
  </si>
  <si>
    <t>מורכבות</t>
  </si>
  <si>
    <t>נמוכה</t>
  </si>
  <si>
    <t>בינונית</t>
  </si>
  <si>
    <t>גבוהה</t>
  </si>
  <si>
    <t>כמות שוברים</t>
  </si>
  <si>
    <t xml:space="preserve">מורכבות </t>
  </si>
  <si>
    <t xml:space="preserve">סוג השירות </t>
  </si>
  <si>
    <t>שירות  תשלום שובר</t>
  </si>
  <si>
    <t>שירות תשלום אגרה</t>
  </si>
  <si>
    <t>שירות מוצר קטלוגי</t>
  </si>
  <si>
    <r>
      <t xml:space="preserve"> </t>
    </r>
    <r>
      <rPr>
        <b/>
        <sz val="12"/>
        <color theme="1"/>
        <rFont val="David"/>
        <family val="2"/>
      </rPr>
      <t>שירות תשלום קופה</t>
    </r>
  </si>
  <si>
    <t>רכיב 6.1 – תקשורת לילית לחברת האשראי</t>
  </si>
  <si>
    <t>רכיב 6.2 – דיווח תשלומים למשרדים</t>
  </si>
  <si>
    <t>רכיב 6.3 – ממשקים חיצוניים כלקוח</t>
  </si>
  <si>
    <t>6.3.1</t>
  </si>
  <si>
    <t>ממשק למרכב"ה</t>
  </si>
  <si>
    <t>6.3.2</t>
  </si>
  <si>
    <t>ממשק לבנק הדואר</t>
  </si>
  <si>
    <t>6.3.3</t>
  </si>
  <si>
    <t>ממשק לרכיב BizTalk</t>
  </si>
  <si>
    <t>6.3.4</t>
  </si>
  <si>
    <t>ממשק למערכת ניהול הודעות-מענ"ה</t>
  </si>
  <si>
    <t>6.3.5</t>
  </si>
  <si>
    <t>ממשק לבנקים (כולל אינטגרציה עם 11 בנקים)</t>
  </si>
  <si>
    <t>6.3.6</t>
  </si>
  <si>
    <t>ממשק לעמדות שירות</t>
  </si>
  <si>
    <t>6.3.7</t>
  </si>
  <si>
    <t>ממשק לאזור האישי</t>
  </si>
  <si>
    <t>רכיב 6.4 – ממשק ניהול</t>
  </si>
  <si>
    <t>רכיב 6.5 – הקמה בשירות עצמי</t>
  </si>
  <si>
    <t>רכיב 6.6 - התממה</t>
  </si>
  <si>
    <t>רכיב 6.7 – מניעת הונאות</t>
  </si>
  <si>
    <t>סכום בש"ח</t>
  </si>
  <si>
    <t>רכיב 6.3.1 - ממשק למרכב"ה</t>
  </si>
  <si>
    <t>רכיב 6.3.2 - ממשק לבנק הדואר</t>
  </si>
  <si>
    <t>רכיב 6.3.3 - ממשק לרכיב BizTalk</t>
  </si>
  <si>
    <t>רכיב 6.3.4 - ממשק למערכת ניהול הודעות-מענ"ה</t>
  </si>
  <si>
    <t>רכיב 6.3.5 - ממשק לבנקים</t>
  </si>
  <si>
    <t>רכיב 6.3.6 - ממשק לעמדות שירות</t>
  </si>
  <si>
    <t>רכיב 6.3.7 - ממשק לאזור האישי</t>
  </si>
  <si>
    <t>הבהרה חשובה: הקובץ הינו כלי עזר אך מסמכי המכרז הם המחייבים בלבד, ואין ללמוד מהקובץ על כוונות עורך המכרז.</t>
  </si>
  <si>
    <t>מחיר לרישיון ליחידה בש"ח ללא מע"מ</t>
  </si>
  <si>
    <t>סה"כ מחיר לרישיונות בש"ח ללא מע"מ</t>
  </si>
  <si>
    <t>מחיר להקמה ליחידה בש"ח ללא מע"מ</t>
  </si>
  <si>
    <t>סה"כ מחיר להקמה בש"ח ללא מע"מ</t>
  </si>
  <si>
    <t>מחיר ליחידה בש"ח ללא מע"מ, להסבה או להקמה מחדש של שירות אחד</t>
  </si>
  <si>
    <t>מחיר ליחידה בש"ח ללא מע"מ</t>
  </si>
  <si>
    <t>סה"כ מחיר בש"ח ללא מע"מ</t>
  </si>
  <si>
    <t>מחיר ליחידה לשנה בש"ח ללא מע"מ</t>
  </si>
  <si>
    <t>סה"כ מחיר לשנה בש"ח ללא מע"מ</t>
  </si>
  <si>
    <t>סה"כ בש"ח ללא מע"מ</t>
  </si>
  <si>
    <t>מחיר מוצע בש"ח ללא מע"מ לקורס</t>
  </si>
  <si>
    <t>סה"כ ההצעה בש"ח כולל מע"מ</t>
  </si>
  <si>
    <t>ללא מע"מ</t>
  </si>
  <si>
    <t xml:space="preserve">רישיונות </t>
  </si>
  <si>
    <t xml:space="preserve">תחזוקה </t>
  </si>
  <si>
    <t xml:space="preserve">פיתוח שירותים </t>
  </si>
  <si>
    <t xml:space="preserve">הדרכות </t>
  </si>
  <si>
    <t xml:space="preserve">סה"כ הצעה </t>
  </si>
  <si>
    <t xml:space="preserve"> סה"כ מחיר בש"ח ללא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</si>
</sst>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sz val="10"/>
      <color theme="1"/>
      <name val="Times New Roman"/>
      <family val="1"/>
    </font>
    <font>
      <b/>
      <sz val="14"/>
      <color theme="1"/>
      <name val="David"/>
      <family val="2"/>
    </font>
    <font>
      <sz val="14"/>
      <color theme="1"/>
      <name val="David"/>
      <family val="2"/>
    </font>
    <font>
      <b/>
      <u/>
      <sz val="14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u/>
      <sz val="12"/>
      <color theme="1"/>
      <name val="David"/>
      <family val="2"/>
    </font>
    <font>
      <b/>
      <sz val="18"/>
      <color rgb="FF1F497D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4"/>
      <color theme="1"/>
      <name val="David"/>
      <family val="2"/>
    </font>
    <font>
      <u/>
      <sz val="12"/>
      <color theme="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8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wrapText="1" readingOrder="2"/>
    </xf>
    <xf numFmtId="0" fontId="4" fillId="0" borderId="3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13" xfId="0" applyFont="1" applyBorder="1" applyAlignment="1">
      <alignment horizontal="center" vertical="center" wrapText="1" readingOrder="2"/>
    </xf>
    <xf numFmtId="0" fontId="2" fillId="0" borderId="14" xfId="0" applyFont="1" applyBorder="1" applyAlignment="1">
      <alignment horizontal="center" vertical="center" wrapText="1" readingOrder="2"/>
    </xf>
    <xf numFmtId="0" fontId="2" fillId="0" borderId="16" xfId="0" applyFont="1" applyBorder="1" applyAlignment="1">
      <alignment horizontal="center" vertical="center" wrapText="1" readingOrder="2"/>
    </xf>
    <xf numFmtId="0" fontId="2" fillId="0" borderId="17" xfId="0" applyFont="1" applyBorder="1" applyAlignment="1">
      <alignment horizontal="center" vertical="center" wrapText="1" readingOrder="2"/>
    </xf>
    <xf numFmtId="0" fontId="2" fillId="0" borderId="18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 wrapText="1" readingOrder="2"/>
    </xf>
    <xf numFmtId="0" fontId="3" fillId="0" borderId="19" xfId="0" applyFont="1" applyBorder="1" applyAlignment="1">
      <alignment horizontal="center" vertical="center" wrapText="1" readingOrder="2"/>
    </xf>
    <xf numFmtId="0" fontId="2" fillId="0" borderId="20" xfId="0" applyFont="1" applyBorder="1" applyAlignment="1">
      <alignment horizontal="center" vertical="center" wrapText="1" readingOrder="2"/>
    </xf>
    <xf numFmtId="0" fontId="3" fillId="0" borderId="20" xfId="0" applyFont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5" fillId="0" borderId="23" xfId="0" applyFont="1" applyBorder="1" applyAlignment="1">
      <alignment horizontal="center" vertical="center" wrapText="1" readingOrder="2"/>
    </xf>
    <xf numFmtId="0" fontId="5" fillId="0" borderId="24" xfId="0" applyFont="1" applyBorder="1" applyAlignment="1">
      <alignment horizontal="center" vertical="center" wrapText="1" readingOrder="2"/>
    </xf>
    <xf numFmtId="0" fontId="6" fillId="0" borderId="25" xfId="0" applyFont="1" applyBorder="1" applyAlignment="1">
      <alignment horizontal="center" vertical="center" wrapText="1" readingOrder="2"/>
    </xf>
    <xf numFmtId="0" fontId="5" fillId="0" borderId="26" xfId="0" applyFont="1" applyBorder="1" applyAlignment="1">
      <alignment horizontal="center" vertical="center" wrapText="1" readingOrder="2"/>
    </xf>
    <xf numFmtId="0" fontId="6" fillId="0" borderId="27" xfId="0" applyFont="1" applyBorder="1" applyAlignment="1">
      <alignment horizontal="center" vertical="center" wrapText="1" readingOrder="2"/>
    </xf>
    <xf numFmtId="0" fontId="5" fillId="0" borderId="27" xfId="0" applyFont="1" applyBorder="1" applyAlignment="1">
      <alignment horizontal="center" vertical="center" wrapText="1" readingOrder="2"/>
    </xf>
    <xf numFmtId="0" fontId="5" fillId="0" borderId="27" xfId="0" applyFont="1" applyBorder="1" applyAlignment="1">
      <alignment horizontal="center" vertical="center" readingOrder="2"/>
    </xf>
    <xf numFmtId="0" fontId="6" fillId="0" borderId="25" xfId="0" applyFont="1" applyBorder="1" applyAlignment="1">
      <alignment horizontal="center" vertical="center" readingOrder="2"/>
    </xf>
    <xf numFmtId="0" fontId="6" fillId="0" borderId="27" xfId="0" applyFont="1" applyBorder="1" applyAlignment="1">
      <alignment horizontal="center" vertical="center" readingOrder="2"/>
    </xf>
    <xf numFmtId="0" fontId="5" fillId="0" borderId="25" xfId="0" applyFont="1" applyBorder="1" applyAlignment="1">
      <alignment horizontal="center" vertical="center" readingOrder="2"/>
    </xf>
    <xf numFmtId="3" fontId="6" fillId="0" borderId="27" xfId="0" applyNumberFormat="1" applyFont="1" applyBorder="1" applyAlignment="1">
      <alignment horizontal="center" vertical="center" readingOrder="2"/>
    </xf>
    <xf numFmtId="3" fontId="5" fillId="0" borderId="27" xfId="0" applyNumberFormat="1" applyFont="1" applyBorder="1" applyAlignment="1">
      <alignment horizontal="center" vertical="center" readingOrder="2"/>
    </xf>
    <xf numFmtId="3" fontId="6" fillId="0" borderId="27" xfId="0" applyNumberFormat="1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 readingOrder="2"/>
    </xf>
    <xf numFmtId="3" fontId="5" fillId="0" borderId="25" xfId="0" applyNumberFormat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wrapText="1" readingOrder="2"/>
    </xf>
    <xf numFmtId="0" fontId="4" fillId="0" borderId="30" xfId="0" applyFont="1" applyBorder="1" applyAlignment="1">
      <alignment horizontal="center" vertical="center" wrapText="1" readingOrder="2"/>
    </xf>
    <xf numFmtId="0" fontId="3" fillId="0" borderId="31" xfId="0" applyFont="1" applyBorder="1" applyAlignment="1">
      <alignment horizontal="center" vertical="center" wrapText="1" readingOrder="2"/>
    </xf>
    <xf numFmtId="0" fontId="2" fillId="0" borderId="32" xfId="0" applyFont="1" applyBorder="1" applyAlignment="1">
      <alignment horizontal="center" vertical="center" wrapText="1" readingOrder="2"/>
    </xf>
    <xf numFmtId="0" fontId="2" fillId="0" borderId="29" xfId="0" applyFont="1" applyBorder="1" applyAlignment="1">
      <alignment horizontal="center" vertical="center" wrapText="1" readingOrder="2"/>
    </xf>
    <xf numFmtId="0" fontId="2" fillId="0" borderId="22" xfId="0" applyFont="1" applyBorder="1" applyAlignment="1">
      <alignment horizontal="center" vertical="center" wrapText="1" readingOrder="2"/>
    </xf>
    <xf numFmtId="0" fontId="3" fillId="0" borderId="23" xfId="0" applyFont="1" applyBorder="1" applyAlignment="1">
      <alignment horizontal="center" vertical="center" wrapText="1" readingOrder="2"/>
    </xf>
    <xf numFmtId="3" fontId="3" fillId="0" borderId="23" xfId="0" applyNumberFormat="1" applyFont="1" applyBorder="1" applyAlignment="1">
      <alignment horizontal="center" vertical="center" wrapText="1" readingOrder="2"/>
    </xf>
    <xf numFmtId="3" fontId="2" fillId="0" borderId="23" xfId="0" applyNumberFormat="1" applyFont="1" applyBorder="1" applyAlignment="1">
      <alignment horizontal="center" vertical="center" wrapText="1" readingOrder="2"/>
    </xf>
    <xf numFmtId="0" fontId="1" fillId="0" borderId="23" xfId="0" applyFont="1" applyBorder="1" applyAlignment="1">
      <alignment horizontal="center" vertical="center" wrapText="1" readingOrder="2"/>
    </xf>
    <xf numFmtId="0" fontId="2" fillId="0" borderId="23" xfId="0" applyFont="1" applyBorder="1" applyAlignment="1">
      <alignment horizontal="center" vertical="center" wrapText="1" readingOrder="2"/>
    </xf>
    <xf numFmtId="3" fontId="2" fillId="0" borderId="23" xfId="0" applyNumberFormat="1" applyFont="1" applyFill="1" applyBorder="1" applyAlignment="1">
      <alignment horizontal="center" vertical="center" wrapText="1" readingOrder="2"/>
    </xf>
    <xf numFmtId="4" fontId="3" fillId="0" borderId="23" xfId="0" applyNumberFormat="1" applyFont="1" applyBorder="1" applyAlignment="1">
      <alignment horizontal="center" vertical="center" wrapText="1" readingOrder="2"/>
    </xf>
    <xf numFmtId="4" fontId="2" fillId="0" borderId="23" xfId="0" applyNumberFormat="1" applyFont="1" applyBorder="1" applyAlignment="1">
      <alignment horizontal="center" vertical="center" wrapText="1" readingOrder="2"/>
    </xf>
    <xf numFmtId="0" fontId="6" fillId="0" borderId="23" xfId="0" applyFont="1" applyBorder="1" applyAlignment="1">
      <alignment horizontal="center" vertical="center" wrapText="1" readingOrder="2"/>
    </xf>
    <xf numFmtId="3" fontId="6" fillId="0" borderId="23" xfId="0" applyNumberFormat="1" applyFont="1" applyBorder="1" applyAlignment="1">
      <alignment horizontal="center" vertical="center" wrapText="1" readingOrder="2"/>
    </xf>
    <xf numFmtId="0" fontId="0" fillId="0" borderId="23" xfId="0" applyBorder="1"/>
    <xf numFmtId="0" fontId="5" fillId="0" borderId="23" xfId="0" applyFont="1" applyFill="1" applyBorder="1" applyAlignment="1">
      <alignment horizontal="center" vertical="center" wrapText="1" readingOrder="2"/>
    </xf>
    <xf numFmtId="0" fontId="8" fillId="0" borderId="0" xfId="0" applyFont="1" applyAlignment="1">
      <alignment horizontal="right" vertical="center" readingOrder="2"/>
    </xf>
    <xf numFmtId="0" fontId="6" fillId="0" borderId="23" xfId="0" applyFont="1" applyBorder="1" applyAlignment="1" applyProtection="1">
      <alignment horizontal="center" vertical="center" wrapText="1" readingOrder="2"/>
      <protection locked="0"/>
    </xf>
    <xf numFmtId="0" fontId="6" fillId="0" borderId="23" xfId="0" applyFont="1" applyBorder="1" applyAlignment="1" applyProtection="1">
      <alignment horizontal="center" vertical="center" wrapText="1" readingOrder="2"/>
    </xf>
    <xf numFmtId="0" fontId="3" fillId="0" borderId="23" xfId="0" applyFont="1" applyFill="1" applyBorder="1" applyAlignment="1">
      <alignment horizontal="center" vertical="center" wrapText="1" readingOrder="2"/>
    </xf>
    <xf numFmtId="0" fontId="2" fillId="0" borderId="2" xfId="0" applyFont="1" applyFill="1" applyBorder="1" applyAlignment="1">
      <alignment horizontal="center" vertical="center" wrapText="1" readingOrder="2"/>
    </xf>
    <xf numFmtId="0" fontId="4" fillId="0" borderId="3" xfId="0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3" fillId="0" borderId="4" xfId="0" applyFont="1" applyFill="1" applyBorder="1" applyAlignment="1">
      <alignment horizontal="center" vertical="center" wrapText="1" readingOrder="2"/>
    </xf>
    <xf numFmtId="0" fontId="3" fillId="0" borderId="5" xfId="0" applyFont="1" applyFill="1" applyBorder="1" applyAlignment="1">
      <alignment horizontal="center" vertical="center" wrapText="1" readingOrder="2"/>
    </xf>
    <xf numFmtId="0" fontId="3" fillId="0" borderId="1" xfId="0" applyFont="1" applyFill="1" applyBorder="1" applyAlignment="1">
      <alignment horizontal="center" vertical="center" wrapText="1" readingOrder="2"/>
    </xf>
    <xf numFmtId="3" fontId="3" fillId="0" borderId="1" xfId="0" applyNumberFormat="1" applyFont="1" applyFill="1" applyBorder="1" applyAlignment="1">
      <alignment horizontal="center" vertical="center" wrapText="1" readingOrder="2"/>
    </xf>
    <xf numFmtId="3" fontId="3" fillId="0" borderId="6" xfId="0" applyNumberFormat="1" applyFont="1" applyFill="1" applyBorder="1" applyAlignment="1">
      <alignment horizontal="center" vertical="center" wrapText="1" readingOrder="2"/>
    </xf>
    <xf numFmtId="0" fontId="3" fillId="0" borderId="7" xfId="0" applyFont="1" applyFill="1" applyBorder="1" applyAlignment="1">
      <alignment horizontal="center" vertical="center" wrapText="1" readingOrder="2"/>
    </xf>
    <xf numFmtId="0" fontId="2" fillId="0" borderId="8" xfId="0" applyFont="1" applyFill="1" applyBorder="1" applyAlignment="1">
      <alignment horizontal="center" vertical="center" wrapText="1" readingOrder="2"/>
    </xf>
    <xf numFmtId="0" fontId="3" fillId="0" borderId="8" xfId="0" applyFont="1" applyFill="1" applyBorder="1" applyAlignment="1">
      <alignment horizontal="center" vertical="center" wrapText="1" readingOrder="2"/>
    </xf>
    <xf numFmtId="3" fontId="2" fillId="0" borderId="8" xfId="0" applyNumberFormat="1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horizontal="center" vertical="center" wrapText="1" readingOrder="2"/>
    </xf>
    <xf numFmtId="0" fontId="1" fillId="0" borderId="7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center" wrapText="1" readingOrder="2"/>
    </xf>
    <xf numFmtId="0" fontId="3" fillId="0" borderId="11" xfId="0" applyFont="1" applyFill="1" applyBorder="1" applyAlignment="1">
      <alignment horizontal="center" vertical="center" wrapText="1" readingOrder="2"/>
    </xf>
    <xf numFmtId="3" fontId="2" fillId="0" borderId="11" xfId="0" applyNumberFormat="1" applyFont="1" applyFill="1" applyBorder="1" applyAlignment="1">
      <alignment horizontal="center" vertical="center" wrapText="1" readingOrder="2"/>
    </xf>
    <xf numFmtId="3" fontId="2" fillId="0" borderId="22" xfId="0" applyNumberFormat="1" applyFont="1" applyFill="1" applyBorder="1" applyAlignment="1">
      <alignment horizontal="center" vertical="center" wrapText="1" readingOrder="2"/>
    </xf>
    <xf numFmtId="3" fontId="3" fillId="0" borderId="11" xfId="0" applyNumberFormat="1" applyFont="1" applyFill="1" applyBorder="1" applyAlignment="1">
      <alignment horizontal="center" vertical="center" wrapText="1" readingOrder="2"/>
    </xf>
    <xf numFmtId="0" fontId="2" fillId="0" borderId="5" xfId="0" applyFont="1" applyFill="1" applyBorder="1" applyAlignment="1">
      <alignment horizontal="center" vertical="center" wrapText="1" readingOrder="2"/>
    </xf>
    <xf numFmtId="0" fontId="3" fillId="0" borderId="1" xfId="0" applyFont="1" applyFill="1" applyBorder="1" applyAlignment="1">
      <alignment horizontal="right" vertical="center" wrapText="1" readingOrder="2"/>
    </xf>
    <xf numFmtId="0" fontId="6" fillId="0" borderId="23" xfId="0" applyFont="1" applyFill="1" applyBorder="1" applyAlignment="1">
      <alignment horizontal="justify" vertical="center" wrapText="1" readingOrder="2"/>
    </xf>
    <xf numFmtId="0" fontId="6" fillId="0" borderId="25" xfId="0" applyFont="1" applyFill="1" applyBorder="1" applyAlignment="1">
      <alignment horizontal="justify" vertical="center" wrapText="1" readingOrder="2"/>
    </xf>
    <xf numFmtId="0" fontId="3" fillId="0" borderId="10" xfId="0" applyFont="1" applyFill="1" applyBorder="1" applyAlignment="1">
      <alignment horizontal="center" vertical="center" wrapText="1" readingOrder="2"/>
    </xf>
    <xf numFmtId="0" fontId="5" fillId="2" borderId="0" xfId="0" applyFont="1" applyFill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3" fontId="7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3" fontId="6" fillId="0" borderId="0" xfId="0" applyNumberFormat="1" applyFont="1" applyFill="1" applyAlignment="1">
      <alignment horizontal="center"/>
    </xf>
    <xf numFmtId="9" fontId="6" fillId="0" borderId="0" xfId="0" applyNumberFormat="1" applyFont="1" applyAlignment="1">
      <alignment horizontal="center"/>
    </xf>
    <xf numFmtId="0" fontId="6" fillId="0" borderId="0" xfId="0" applyFont="1" applyFill="1" applyAlignment="1">
      <alignment horizontal="center"/>
    </xf>
    <xf numFmtId="0" fontId="12" fillId="0" borderId="0" xfId="0" applyFont="1"/>
    <xf numFmtId="3" fontId="2" fillId="0" borderId="20" xfId="0" applyNumberFormat="1" applyFont="1" applyFill="1" applyBorder="1" applyAlignment="1">
      <alignment horizontal="center" vertical="center" wrapText="1" readingOrder="2"/>
    </xf>
    <xf numFmtId="3" fontId="2" fillId="0" borderId="21" xfId="0" applyNumberFormat="1" applyFont="1" applyFill="1" applyBorder="1" applyAlignment="1">
      <alignment horizontal="center" vertical="center" wrapText="1" readingOrder="2"/>
    </xf>
    <xf numFmtId="0" fontId="11" fillId="0" borderId="31" xfId="0" applyFont="1" applyBorder="1" applyAlignment="1">
      <alignment horizontal="center" vertical="center" wrapText="1" readingOrder="2"/>
    </xf>
    <xf numFmtId="0" fontId="5" fillId="0" borderId="28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 readingOrder="2"/>
    </xf>
    <xf numFmtId="0" fontId="7" fillId="0" borderId="28" xfId="0" applyFont="1" applyBorder="1" applyAlignment="1">
      <alignment horizontal="center" vertical="center" readingOrder="2"/>
    </xf>
    <xf numFmtId="0" fontId="7" fillId="0" borderId="25" xfId="0" applyFont="1" applyBorder="1" applyAlignment="1">
      <alignment horizontal="center" vertical="center" readingOrder="2"/>
    </xf>
    <xf numFmtId="0" fontId="5" fillId="0" borderId="28" xfId="0" applyFont="1" applyBorder="1" applyAlignment="1">
      <alignment horizontal="center" vertical="center" readingOrder="2"/>
    </xf>
    <xf numFmtId="0" fontId="5" fillId="0" borderId="25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17B81-0826-4095-892D-0BEEA3C96C8C}">
  <dimension ref="A1"/>
  <sheetViews>
    <sheetView rightToLeft="1" tabSelected="1" workbookViewId="0">
      <selection activeCell="E11" sqref="E10:E11"/>
    </sheetView>
  </sheetViews>
  <sheetFormatPr defaultRowHeight="13.8" x14ac:dyDescent="0.25"/>
  <sheetData>
    <row r="1" spans="1:1" ht="22.8" x14ac:dyDescent="0.25">
      <c r="A1" s="58" t="s">
        <v>93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rightToLeft="1" zoomScale="115" zoomScaleNormal="115" workbookViewId="0">
      <pane ySplit="1" topLeftCell="A2" activePane="bottomLeft" state="frozen"/>
      <selection pane="bottomLeft" activeCell="B16" sqref="B16"/>
    </sheetView>
  </sheetViews>
  <sheetFormatPr defaultRowHeight="13.8" x14ac:dyDescent="0.25"/>
  <cols>
    <col min="1" max="1" width="31.19921875" customWidth="1"/>
    <col min="2" max="2" width="15.09765625" bestFit="1" customWidth="1"/>
    <col min="3" max="3" width="20.19921875" customWidth="1"/>
    <col min="4" max="4" width="14.19921875" bestFit="1" customWidth="1"/>
  </cols>
  <sheetData>
    <row r="1" spans="1:3" ht="15.6" x14ac:dyDescent="0.3">
      <c r="A1" s="88" t="s">
        <v>4</v>
      </c>
      <c r="B1" s="88" t="s">
        <v>3</v>
      </c>
      <c r="C1" s="89"/>
    </row>
    <row r="2" spans="1:3" ht="15.6" x14ac:dyDescent="0.3">
      <c r="A2" s="90" t="s">
        <v>107</v>
      </c>
      <c r="B2" s="91">
        <f>+'רישיונות והקמה'!E42</f>
        <v>286</v>
      </c>
      <c r="C2" s="92" t="s">
        <v>106</v>
      </c>
    </row>
    <row r="3" spans="1:3" ht="15.6" x14ac:dyDescent="0.3">
      <c r="A3" s="90" t="s">
        <v>30</v>
      </c>
      <c r="B3" s="91">
        <f>+'רישיונות והקמה'!G42</f>
        <v>228</v>
      </c>
      <c r="C3" s="92" t="s">
        <v>106</v>
      </c>
    </row>
    <row r="4" spans="1:3" ht="15.6" x14ac:dyDescent="0.3">
      <c r="A4" s="90" t="s">
        <v>31</v>
      </c>
      <c r="B4" s="91">
        <f>+הסבה!E8</f>
        <v>2005</v>
      </c>
      <c r="C4" s="92" t="s">
        <v>106</v>
      </c>
    </row>
    <row r="5" spans="1:3" ht="15.6" x14ac:dyDescent="0.3">
      <c r="A5" s="90" t="s">
        <v>108</v>
      </c>
      <c r="B5" s="91">
        <f>+תחזוקה!E47*6</f>
        <v>726</v>
      </c>
      <c r="C5" s="92" t="s">
        <v>106</v>
      </c>
    </row>
    <row r="6" spans="1:3" ht="15.6" x14ac:dyDescent="0.3">
      <c r="A6" s="90" t="s">
        <v>109</v>
      </c>
      <c r="B6" s="91">
        <f>+'פיתוח שירותים'!E18</f>
        <v>128</v>
      </c>
      <c r="C6" s="92" t="s">
        <v>106</v>
      </c>
    </row>
    <row r="7" spans="1:3" ht="15.6" x14ac:dyDescent="0.3">
      <c r="A7" s="90" t="s">
        <v>110</v>
      </c>
      <c r="B7" s="91">
        <f>+הדרכה!E4</f>
        <v>200</v>
      </c>
      <c r="C7" s="92" t="s">
        <v>106</v>
      </c>
    </row>
    <row r="8" spans="1:3" ht="15.6" x14ac:dyDescent="0.3">
      <c r="A8" s="93" t="s">
        <v>111</v>
      </c>
      <c r="B8" s="94">
        <f>SUM(B2:B7)</f>
        <v>3573</v>
      </c>
      <c r="C8" s="95" t="s">
        <v>106</v>
      </c>
    </row>
    <row r="9" spans="1:3" ht="15.6" x14ac:dyDescent="0.3">
      <c r="A9" s="96"/>
      <c r="B9" s="97"/>
      <c r="C9" s="89"/>
    </row>
    <row r="10" spans="1:3" ht="15.6" x14ac:dyDescent="0.3">
      <c r="A10" s="96" t="s">
        <v>7</v>
      </c>
      <c r="B10" s="97">
        <f>+B8*C10</f>
        <v>607.41000000000008</v>
      </c>
      <c r="C10" s="98">
        <v>0.17</v>
      </c>
    </row>
    <row r="11" spans="1:3" ht="15.6" x14ac:dyDescent="0.3">
      <c r="A11" s="99"/>
      <c r="B11" s="97"/>
      <c r="C11" s="89"/>
    </row>
    <row r="12" spans="1:3" ht="15.6" x14ac:dyDescent="0.3">
      <c r="A12" s="93" t="s">
        <v>105</v>
      </c>
      <c r="B12" s="94">
        <f>+B10+B8</f>
        <v>4180.41</v>
      </c>
      <c r="C12" s="100"/>
    </row>
    <row r="13" spans="1:3" x14ac:dyDescent="0.25">
      <c r="A13" s="1"/>
      <c r="B13" s="1"/>
    </row>
    <row r="14" spans="1:3" x14ac:dyDescent="0.25">
      <c r="A14" s="1"/>
      <c r="B14" s="1"/>
    </row>
    <row r="15" spans="1:3" x14ac:dyDescent="0.25">
      <c r="A15" s="1"/>
      <c r="B15" s="1"/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2"/>
  <sheetViews>
    <sheetView rightToLeft="1" topLeftCell="A25" workbookViewId="0">
      <selection activeCell="D35" sqref="D35"/>
    </sheetView>
  </sheetViews>
  <sheetFormatPr defaultColWidth="8.69921875" defaultRowHeight="13.8" x14ac:dyDescent="0.25"/>
  <cols>
    <col min="1" max="1" width="5.69921875" style="1" customWidth="1"/>
    <col min="2" max="2" width="54.59765625" style="1" customWidth="1"/>
    <col min="3" max="3" width="7.8984375" style="1" customWidth="1"/>
    <col min="4" max="6" width="13.8984375" style="1" customWidth="1"/>
    <col min="7" max="7" width="14.09765625" style="1" customWidth="1"/>
    <col min="8" max="16384" width="8.69921875" style="1"/>
  </cols>
  <sheetData>
    <row r="1" spans="1:7" ht="72.599999999999994" thickBot="1" x14ac:dyDescent="0.3">
      <c r="A1" s="17" t="s">
        <v>0</v>
      </c>
      <c r="B1" s="18" t="s">
        <v>1</v>
      </c>
      <c r="C1" s="18" t="s">
        <v>2</v>
      </c>
      <c r="D1" s="18" t="s">
        <v>94</v>
      </c>
      <c r="E1" s="18" t="s">
        <v>95</v>
      </c>
      <c r="F1" s="18" t="s">
        <v>96</v>
      </c>
      <c r="G1" s="19" t="s">
        <v>97</v>
      </c>
    </row>
    <row r="2" spans="1:7" ht="18" x14ac:dyDescent="0.25">
      <c r="A2" s="4">
        <v>1</v>
      </c>
      <c r="B2" s="11" t="s">
        <v>9</v>
      </c>
      <c r="C2" s="12"/>
      <c r="D2" s="12"/>
      <c r="E2" s="12"/>
      <c r="F2" s="12"/>
      <c r="G2" s="13"/>
    </row>
    <row r="3" spans="1:7" ht="18" x14ac:dyDescent="0.25">
      <c r="A3" s="5">
        <v>1.1000000000000001</v>
      </c>
      <c r="B3" s="3" t="s">
        <v>10</v>
      </c>
      <c r="C3" s="3">
        <v>1</v>
      </c>
      <c r="D3" s="69">
        <v>10</v>
      </c>
      <c r="E3" s="69">
        <f>+D3*C3</f>
        <v>10</v>
      </c>
      <c r="F3" s="69">
        <v>3</v>
      </c>
      <c r="G3" s="70">
        <f>+F3*C3</f>
        <v>3</v>
      </c>
    </row>
    <row r="4" spans="1:7" ht="18" x14ac:dyDescent="0.25">
      <c r="A4" s="5">
        <v>1.98</v>
      </c>
      <c r="B4" s="3" t="s">
        <v>8</v>
      </c>
      <c r="C4" s="3">
        <v>2</v>
      </c>
      <c r="D4" s="69">
        <v>2</v>
      </c>
      <c r="E4" s="69">
        <f>+D4*C4</f>
        <v>4</v>
      </c>
      <c r="F4" s="69">
        <v>3</v>
      </c>
      <c r="G4" s="70">
        <f>+F4*C4</f>
        <v>6</v>
      </c>
    </row>
    <row r="5" spans="1:7" ht="18.600000000000001" thickBot="1" x14ac:dyDescent="0.3">
      <c r="A5" s="6"/>
      <c r="B5" s="8" t="s">
        <v>13</v>
      </c>
      <c r="C5" s="7"/>
      <c r="D5" s="74">
        <f>SUM(D3:D4)</f>
        <v>12</v>
      </c>
      <c r="E5" s="74">
        <f>SUM(E3:E4)</f>
        <v>14</v>
      </c>
      <c r="F5" s="74">
        <f t="shared" ref="F5:G5" si="0">SUM(F3:F4)</f>
        <v>6</v>
      </c>
      <c r="G5" s="74">
        <f t="shared" si="0"/>
        <v>9</v>
      </c>
    </row>
    <row r="6" spans="1:7" ht="18.600000000000001" thickBot="1" x14ac:dyDescent="0.3">
      <c r="A6" s="21"/>
      <c r="B6" s="22"/>
      <c r="C6" s="23"/>
      <c r="D6" s="101"/>
      <c r="E6" s="101"/>
      <c r="F6" s="101"/>
      <c r="G6" s="102"/>
    </row>
    <row r="7" spans="1:7" ht="18" x14ac:dyDescent="0.25">
      <c r="A7" s="62">
        <v>2</v>
      </c>
      <c r="B7" s="63" t="s">
        <v>11</v>
      </c>
      <c r="C7" s="64"/>
      <c r="D7" s="65"/>
      <c r="E7" s="65"/>
      <c r="F7" s="65"/>
      <c r="G7" s="66"/>
    </row>
    <row r="8" spans="1:7" ht="18" x14ac:dyDescent="0.25">
      <c r="A8" s="67">
        <v>2.1</v>
      </c>
      <c r="B8" s="68" t="s">
        <v>10</v>
      </c>
      <c r="C8" s="68">
        <v>1</v>
      </c>
      <c r="D8" s="69">
        <v>10</v>
      </c>
      <c r="E8" s="69">
        <f t="shared" ref="E8:E9" si="1">+D8*C8</f>
        <v>10</v>
      </c>
      <c r="F8" s="69">
        <v>3</v>
      </c>
      <c r="G8" s="70">
        <f t="shared" ref="G8:G9" si="2">+F8*C8</f>
        <v>3</v>
      </c>
    </row>
    <row r="9" spans="1:7" ht="18" x14ac:dyDescent="0.25">
      <c r="A9" s="67">
        <v>2.98</v>
      </c>
      <c r="B9" s="68" t="s">
        <v>8</v>
      </c>
      <c r="C9" s="68">
        <v>2</v>
      </c>
      <c r="D9" s="69">
        <v>2</v>
      </c>
      <c r="E9" s="69">
        <f t="shared" si="1"/>
        <v>4</v>
      </c>
      <c r="F9" s="69">
        <v>3</v>
      </c>
      <c r="G9" s="70">
        <f t="shared" si="2"/>
        <v>6</v>
      </c>
    </row>
    <row r="10" spans="1:7" ht="18.600000000000001" thickBot="1" x14ac:dyDescent="0.3">
      <c r="A10" s="71"/>
      <c r="B10" s="72" t="s">
        <v>14</v>
      </c>
      <c r="C10" s="73"/>
      <c r="D10" s="74">
        <f>SUM(D8:D9)</f>
        <v>12</v>
      </c>
      <c r="E10" s="74">
        <f>SUM(E8:E9)</f>
        <v>14</v>
      </c>
      <c r="F10" s="74">
        <f t="shared" ref="F10" si="3">SUM(F8:F9)</f>
        <v>6</v>
      </c>
      <c r="G10" s="74">
        <f t="shared" ref="G10" si="4">SUM(G8:G9)</f>
        <v>9</v>
      </c>
    </row>
    <row r="11" spans="1:7" ht="18" x14ac:dyDescent="0.25">
      <c r="A11" s="75">
        <v>3</v>
      </c>
      <c r="B11" s="63" t="s">
        <v>12</v>
      </c>
      <c r="C11" s="65"/>
      <c r="D11" s="65"/>
      <c r="E11" s="65"/>
      <c r="F11" s="65"/>
      <c r="G11" s="66"/>
    </row>
    <row r="12" spans="1:7" ht="18" x14ac:dyDescent="0.25">
      <c r="A12" s="67">
        <v>3.1</v>
      </c>
      <c r="B12" s="68" t="s">
        <v>10</v>
      </c>
      <c r="C12" s="68">
        <v>1</v>
      </c>
      <c r="D12" s="69">
        <v>10</v>
      </c>
      <c r="E12" s="69">
        <f t="shared" ref="E12:E13" si="5">+D12*C12</f>
        <v>10</v>
      </c>
      <c r="F12" s="69">
        <v>3</v>
      </c>
      <c r="G12" s="70">
        <f t="shared" ref="G12:G13" si="6">+F12*C12</f>
        <v>3</v>
      </c>
    </row>
    <row r="13" spans="1:7" ht="18" x14ac:dyDescent="0.25">
      <c r="A13" s="67">
        <v>3.98</v>
      </c>
      <c r="B13" s="68" t="s">
        <v>8</v>
      </c>
      <c r="C13" s="68">
        <v>2</v>
      </c>
      <c r="D13" s="69">
        <v>2</v>
      </c>
      <c r="E13" s="69">
        <f t="shared" si="5"/>
        <v>4</v>
      </c>
      <c r="F13" s="69">
        <v>3</v>
      </c>
      <c r="G13" s="70">
        <f t="shared" si="6"/>
        <v>6</v>
      </c>
    </row>
    <row r="14" spans="1:7" ht="18.600000000000001" thickBot="1" x14ac:dyDescent="0.3">
      <c r="A14" s="71"/>
      <c r="B14" s="72" t="s">
        <v>15</v>
      </c>
      <c r="C14" s="73"/>
      <c r="D14" s="74">
        <f>SUM(D12:D13)</f>
        <v>12</v>
      </c>
      <c r="E14" s="74">
        <f>SUM(E12:E13)</f>
        <v>14</v>
      </c>
      <c r="F14" s="74">
        <f t="shared" ref="F14" si="7">SUM(F12:F13)</f>
        <v>6</v>
      </c>
      <c r="G14" s="74">
        <f t="shared" ref="G14" si="8">SUM(G12:G13)</f>
        <v>9</v>
      </c>
    </row>
    <row r="15" spans="1:7" ht="18" x14ac:dyDescent="0.25">
      <c r="A15" s="62">
        <v>4</v>
      </c>
      <c r="B15" s="63" t="s">
        <v>16</v>
      </c>
      <c r="C15" s="65"/>
      <c r="D15" s="65"/>
      <c r="E15" s="65"/>
      <c r="F15" s="65"/>
      <c r="G15" s="66"/>
    </row>
    <row r="16" spans="1:7" ht="18" x14ac:dyDescent="0.25">
      <c r="A16" s="67">
        <v>4.0999999999999996</v>
      </c>
      <c r="B16" s="68" t="s">
        <v>10</v>
      </c>
      <c r="C16" s="68">
        <v>1</v>
      </c>
      <c r="D16" s="69">
        <v>10</v>
      </c>
      <c r="E16" s="69">
        <f t="shared" ref="E16:E17" si="9">+D16*C16</f>
        <v>10</v>
      </c>
      <c r="F16" s="69">
        <v>3</v>
      </c>
      <c r="G16" s="70">
        <f t="shared" ref="G16:G17" si="10">+F16*C16</f>
        <v>3</v>
      </c>
    </row>
    <row r="17" spans="1:7" ht="18" x14ac:dyDescent="0.25">
      <c r="A17" s="67">
        <v>4.9800000000000004</v>
      </c>
      <c r="B17" s="68" t="s">
        <v>8</v>
      </c>
      <c r="C17" s="68">
        <v>2</v>
      </c>
      <c r="D17" s="69">
        <v>2</v>
      </c>
      <c r="E17" s="69">
        <f t="shared" si="9"/>
        <v>4</v>
      </c>
      <c r="F17" s="69">
        <v>3</v>
      </c>
      <c r="G17" s="70">
        <f t="shared" si="10"/>
        <v>6</v>
      </c>
    </row>
    <row r="18" spans="1:7" ht="18.600000000000001" thickBot="1" x14ac:dyDescent="0.3">
      <c r="A18" s="76"/>
      <c r="B18" s="72" t="s">
        <v>17</v>
      </c>
      <c r="C18" s="73"/>
      <c r="D18" s="74">
        <f>SUM(D16:D17)</f>
        <v>12</v>
      </c>
      <c r="E18" s="74">
        <f>SUM(E16:E17)</f>
        <v>14</v>
      </c>
      <c r="F18" s="74">
        <f t="shared" ref="F18" si="11">SUM(F16:F17)</f>
        <v>6</v>
      </c>
      <c r="G18" s="74">
        <f t="shared" ref="G18" si="12">SUM(G16:G17)</f>
        <v>9</v>
      </c>
    </row>
    <row r="19" spans="1:7" ht="18.600000000000001" thickBot="1" x14ac:dyDescent="0.3">
      <c r="A19" s="77">
        <v>5</v>
      </c>
      <c r="B19" s="78" t="s">
        <v>18</v>
      </c>
      <c r="C19" s="79"/>
      <c r="D19" s="80"/>
      <c r="E19" s="80"/>
      <c r="F19" s="74"/>
      <c r="G19" s="81"/>
    </row>
    <row r="20" spans="1:7" ht="18.600000000000001" thickBot="1" x14ac:dyDescent="0.3">
      <c r="A20" s="68">
        <v>5.0999999999999996</v>
      </c>
      <c r="B20" s="68" t="s">
        <v>22</v>
      </c>
      <c r="C20" s="79">
        <v>1</v>
      </c>
      <c r="D20" s="82">
        <v>10</v>
      </c>
      <c r="E20" s="69">
        <f t="shared" ref="E20:E23" si="13">+D20*C20</f>
        <v>10</v>
      </c>
      <c r="F20" s="69">
        <v>3</v>
      </c>
      <c r="G20" s="70">
        <f t="shared" ref="G20:G23" si="14">+F20*C20</f>
        <v>3</v>
      </c>
    </row>
    <row r="21" spans="1:7" ht="18.600000000000001" thickBot="1" x14ac:dyDescent="0.3">
      <c r="A21" s="68">
        <v>5.2</v>
      </c>
      <c r="B21" s="68" t="s">
        <v>23</v>
      </c>
      <c r="C21" s="79">
        <v>1</v>
      </c>
      <c r="D21" s="82">
        <v>2</v>
      </c>
      <c r="E21" s="69">
        <f t="shared" si="13"/>
        <v>2</v>
      </c>
      <c r="F21" s="69">
        <v>3</v>
      </c>
      <c r="G21" s="70">
        <f t="shared" si="14"/>
        <v>3</v>
      </c>
    </row>
    <row r="22" spans="1:7" ht="18.600000000000001" thickBot="1" x14ac:dyDescent="0.3">
      <c r="A22" s="68">
        <v>5.3</v>
      </c>
      <c r="B22" s="68" t="s">
        <v>24</v>
      </c>
      <c r="C22" s="79">
        <v>150</v>
      </c>
      <c r="D22" s="82">
        <v>1</v>
      </c>
      <c r="E22" s="69">
        <f t="shared" si="13"/>
        <v>150</v>
      </c>
      <c r="F22" s="69">
        <v>1</v>
      </c>
      <c r="G22" s="70">
        <f t="shared" si="14"/>
        <v>150</v>
      </c>
    </row>
    <row r="23" spans="1:7" ht="18.600000000000001" thickBot="1" x14ac:dyDescent="0.3">
      <c r="A23" s="68">
        <v>5.98</v>
      </c>
      <c r="B23" s="68" t="s">
        <v>8</v>
      </c>
      <c r="C23" s="79">
        <v>2</v>
      </c>
      <c r="D23" s="82">
        <v>2</v>
      </c>
      <c r="E23" s="69">
        <f t="shared" si="13"/>
        <v>4</v>
      </c>
      <c r="F23" s="69">
        <v>3</v>
      </c>
      <c r="G23" s="70">
        <f t="shared" si="14"/>
        <v>6</v>
      </c>
    </row>
    <row r="24" spans="1:7" ht="18.600000000000001" thickBot="1" x14ac:dyDescent="0.3">
      <c r="A24" s="77"/>
      <c r="B24" s="72" t="s">
        <v>19</v>
      </c>
      <c r="C24" s="79"/>
      <c r="D24" s="80">
        <f>SUM(D20:D23)</f>
        <v>15</v>
      </c>
      <c r="E24" s="80">
        <f>SUM(E20:E23)</f>
        <v>166</v>
      </c>
      <c r="F24" s="80">
        <f t="shared" ref="F24:G24" si="15">SUM(F20:F23)</f>
        <v>10</v>
      </c>
      <c r="G24" s="80">
        <f t="shared" si="15"/>
        <v>162</v>
      </c>
    </row>
    <row r="25" spans="1:7" ht="18.600000000000001" thickBot="1" x14ac:dyDescent="0.3">
      <c r="A25" s="83">
        <v>6</v>
      </c>
      <c r="B25" s="78" t="s">
        <v>20</v>
      </c>
      <c r="C25" s="79"/>
      <c r="D25" s="80"/>
      <c r="E25" s="80"/>
      <c r="F25" s="74"/>
      <c r="G25" s="81"/>
    </row>
    <row r="26" spans="1:7" ht="18.600000000000001" thickBot="1" x14ac:dyDescent="0.3">
      <c r="A26" s="68">
        <v>6.1</v>
      </c>
      <c r="B26" s="84" t="s">
        <v>64</v>
      </c>
      <c r="C26" s="79">
        <v>1</v>
      </c>
      <c r="D26" s="69">
        <v>10</v>
      </c>
      <c r="E26" s="69">
        <f t="shared" ref="E26:E40" si="16">+D26*C26</f>
        <v>10</v>
      </c>
      <c r="F26" s="69">
        <v>2</v>
      </c>
      <c r="G26" s="70">
        <f t="shared" ref="G26:G40" si="17">+F26*C26</f>
        <v>2</v>
      </c>
    </row>
    <row r="27" spans="1:7" ht="18.600000000000001" thickBot="1" x14ac:dyDescent="0.3">
      <c r="A27" s="68">
        <v>6.2</v>
      </c>
      <c r="B27" s="84" t="s">
        <v>65</v>
      </c>
      <c r="C27" s="79">
        <v>1</v>
      </c>
      <c r="D27" s="69">
        <v>10</v>
      </c>
      <c r="E27" s="69">
        <f t="shared" si="16"/>
        <v>10</v>
      </c>
      <c r="F27" s="69">
        <v>2</v>
      </c>
      <c r="G27" s="70">
        <f t="shared" si="17"/>
        <v>2</v>
      </c>
    </row>
    <row r="28" spans="1:7" ht="18.600000000000001" thickBot="1" x14ac:dyDescent="0.3">
      <c r="A28" s="68">
        <v>6.3</v>
      </c>
      <c r="B28" s="84" t="s">
        <v>66</v>
      </c>
      <c r="C28" s="79"/>
      <c r="D28" s="69"/>
      <c r="E28" s="69"/>
      <c r="F28" s="69"/>
      <c r="G28" s="70"/>
    </row>
    <row r="29" spans="1:7" ht="18.600000000000001" thickBot="1" x14ac:dyDescent="0.3">
      <c r="A29" s="68" t="s">
        <v>67</v>
      </c>
      <c r="B29" s="84" t="s">
        <v>68</v>
      </c>
      <c r="C29" s="79">
        <v>1</v>
      </c>
      <c r="D29" s="69">
        <v>0</v>
      </c>
      <c r="E29" s="69">
        <f t="shared" si="16"/>
        <v>0</v>
      </c>
      <c r="F29" s="69">
        <v>2</v>
      </c>
      <c r="G29" s="70">
        <f t="shared" si="17"/>
        <v>2</v>
      </c>
    </row>
    <row r="30" spans="1:7" ht="18.600000000000001" thickBot="1" x14ac:dyDescent="0.3">
      <c r="A30" s="68" t="s">
        <v>69</v>
      </c>
      <c r="B30" s="84" t="s">
        <v>70</v>
      </c>
      <c r="C30" s="79">
        <v>1</v>
      </c>
      <c r="D30" s="69">
        <v>0</v>
      </c>
      <c r="E30" s="69">
        <f t="shared" si="16"/>
        <v>0</v>
      </c>
      <c r="F30" s="69">
        <v>2</v>
      </c>
      <c r="G30" s="70">
        <f t="shared" si="17"/>
        <v>2</v>
      </c>
    </row>
    <row r="31" spans="1:7" ht="18.600000000000001" thickBot="1" x14ac:dyDescent="0.3">
      <c r="A31" s="68" t="s">
        <v>71</v>
      </c>
      <c r="B31" s="84" t="s">
        <v>72</v>
      </c>
      <c r="C31" s="79">
        <v>1</v>
      </c>
      <c r="D31" s="69">
        <v>0</v>
      </c>
      <c r="E31" s="69">
        <f t="shared" si="16"/>
        <v>0</v>
      </c>
      <c r="F31" s="69">
        <v>2</v>
      </c>
      <c r="G31" s="70">
        <f t="shared" si="17"/>
        <v>2</v>
      </c>
    </row>
    <row r="32" spans="1:7" ht="18.600000000000001" thickBot="1" x14ac:dyDescent="0.3">
      <c r="A32" s="68" t="s">
        <v>73</v>
      </c>
      <c r="B32" s="84" t="s">
        <v>74</v>
      </c>
      <c r="C32" s="79">
        <v>1</v>
      </c>
      <c r="D32" s="69">
        <v>0</v>
      </c>
      <c r="E32" s="69">
        <f t="shared" si="16"/>
        <v>0</v>
      </c>
      <c r="F32" s="69">
        <v>2</v>
      </c>
      <c r="G32" s="70">
        <f t="shared" si="17"/>
        <v>2</v>
      </c>
    </row>
    <row r="33" spans="1:7" ht="18.600000000000001" thickBot="1" x14ac:dyDescent="0.3">
      <c r="A33" s="68" t="s">
        <v>75</v>
      </c>
      <c r="B33" s="84" t="s">
        <v>76</v>
      </c>
      <c r="C33" s="79">
        <v>1</v>
      </c>
      <c r="D33" s="69">
        <v>0</v>
      </c>
      <c r="E33" s="69">
        <f t="shared" si="16"/>
        <v>0</v>
      </c>
      <c r="F33" s="69">
        <v>2</v>
      </c>
      <c r="G33" s="70">
        <f t="shared" si="17"/>
        <v>2</v>
      </c>
    </row>
    <row r="34" spans="1:7" ht="18.600000000000001" thickBot="1" x14ac:dyDescent="0.3">
      <c r="A34" s="68" t="s">
        <v>77</v>
      </c>
      <c r="B34" s="84" t="s">
        <v>78</v>
      </c>
      <c r="C34" s="79">
        <v>1</v>
      </c>
      <c r="D34" s="69">
        <v>0</v>
      </c>
      <c r="E34" s="69">
        <f t="shared" si="16"/>
        <v>0</v>
      </c>
      <c r="F34" s="69">
        <v>2</v>
      </c>
      <c r="G34" s="70">
        <f t="shared" si="17"/>
        <v>2</v>
      </c>
    </row>
    <row r="35" spans="1:7" ht="18.600000000000001" thickBot="1" x14ac:dyDescent="0.3">
      <c r="A35" s="68" t="s">
        <v>79</v>
      </c>
      <c r="B35" s="84" t="s">
        <v>80</v>
      </c>
      <c r="C35" s="79">
        <v>1</v>
      </c>
      <c r="D35" s="69">
        <v>0</v>
      </c>
      <c r="E35" s="69">
        <f t="shared" si="16"/>
        <v>0</v>
      </c>
      <c r="F35" s="69">
        <v>2</v>
      </c>
      <c r="G35" s="70">
        <f t="shared" si="17"/>
        <v>2</v>
      </c>
    </row>
    <row r="36" spans="1:7" ht="18.600000000000001" thickBot="1" x14ac:dyDescent="0.3">
      <c r="A36" s="68">
        <v>6.4</v>
      </c>
      <c r="B36" s="84" t="s">
        <v>81</v>
      </c>
      <c r="C36" s="79">
        <v>1</v>
      </c>
      <c r="D36" s="69">
        <v>10</v>
      </c>
      <c r="E36" s="69">
        <f t="shared" si="16"/>
        <v>10</v>
      </c>
      <c r="F36" s="69">
        <v>2</v>
      </c>
      <c r="G36" s="70">
        <f t="shared" si="17"/>
        <v>2</v>
      </c>
    </row>
    <row r="37" spans="1:7" ht="18.600000000000001" thickBot="1" x14ac:dyDescent="0.3">
      <c r="A37" s="68">
        <v>6.5</v>
      </c>
      <c r="B37" s="84" t="s">
        <v>82</v>
      </c>
      <c r="C37" s="79">
        <v>1</v>
      </c>
      <c r="D37" s="69">
        <v>10</v>
      </c>
      <c r="E37" s="69">
        <f t="shared" si="16"/>
        <v>10</v>
      </c>
      <c r="F37" s="69">
        <v>2</v>
      </c>
      <c r="G37" s="70">
        <f t="shared" si="17"/>
        <v>2</v>
      </c>
    </row>
    <row r="38" spans="1:7" ht="18.600000000000001" thickBot="1" x14ac:dyDescent="0.3">
      <c r="A38" s="68">
        <v>6.6</v>
      </c>
      <c r="B38" s="85" t="s">
        <v>83</v>
      </c>
      <c r="C38" s="79">
        <v>1</v>
      </c>
      <c r="D38" s="69">
        <v>10</v>
      </c>
      <c r="E38" s="69">
        <f t="shared" si="16"/>
        <v>10</v>
      </c>
      <c r="F38" s="69">
        <v>2</v>
      </c>
      <c r="G38" s="70">
        <f t="shared" si="17"/>
        <v>2</v>
      </c>
    </row>
    <row r="39" spans="1:7" ht="18.600000000000001" thickBot="1" x14ac:dyDescent="0.3">
      <c r="A39" s="68">
        <v>6.7</v>
      </c>
      <c r="B39" s="86" t="s">
        <v>84</v>
      </c>
      <c r="C39" s="79">
        <v>1</v>
      </c>
      <c r="D39" s="69">
        <v>10</v>
      </c>
      <c r="E39" s="69">
        <f t="shared" si="16"/>
        <v>10</v>
      </c>
      <c r="F39" s="69">
        <v>2</v>
      </c>
      <c r="G39" s="70">
        <f t="shared" si="17"/>
        <v>2</v>
      </c>
    </row>
    <row r="40" spans="1:7" ht="18.600000000000001" thickBot="1" x14ac:dyDescent="0.3">
      <c r="A40" s="67">
        <v>6.98</v>
      </c>
      <c r="B40" s="68" t="s">
        <v>8</v>
      </c>
      <c r="C40" s="79">
        <v>2</v>
      </c>
      <c r="D40" s="69">
        <v>2</v>
      </c>
      <c r="E40" s="69">
        <f t="shared" si="16"/>
        <v>4</v>
      </c>
      <c r="F40" s="69">
        <v>2</v>
      </c>
      <c r="G40" s="70">
        <f t="shared" si="17"/>
        <v>4</v>
      </c>
    </row>
    <row r="41" spans="1:7" ht="18.600000000000001" thickBot="1" x14ac:dyDescent="0.3">
      <c r="A41" s="77"/>
      <c r="B41" s="72" t="s">
        <v>21</v>
      </c>
      <c r="C41" s="79"/>
      <c r="D41" s="74">
        <f>SUM(D26:D40)</f>
        <v>62</v>
      </c>
      <c r="E41" s="74">
        <f>SUM(E26:E40)</f>
        <v>64</v>
      </c>
      <c r="F41" s="74">
        <f t="shared" ref="F41" si="18">SUM(F26:F40)</f>
        <v>28</v>
      </c>
      <c r="G41" s="74">
        <f t="shared" ref="G41" si="19">SUM(G26:G40)</f>
        <v>30</v>
      </c>
    </row>
    <row r="42" spans="1:7" ht="18.600000000000001" thickBot="1" x14ac:dyDescent="0.3">
      <c r="A42" s="87"/>
      <c r="B42" s="78" t="s">
        <v>25</v>
      </c>
      <c r="C42" s="79"/>
      <c r="D42" s="80">
        <f>+D41+D24+D18+D14+D10+D5</f>
        <v>125</v>
      </c>
      <c r="E42" s="80">
        <f>+E41+E24+E18+E14+E10+E5</f>
        <v>286</v>
      </c>
      <c r="F42" s="80">
        <f t="shared" ref="F42:G42" si="20">+F41+F24+F18+F14+F10+F5</f>
        <v>62</v>
      </c>
      <c r="G42" s="80">
        <f t="shared" si="20"/>
        <v>228</v>
      </c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B3BFD-39C0-4EDF-BD48-B012F2D49F41}">
  <dimension ref="A1:E8"/>
  <sheetViews>
    <sheetView rightToLeft="1" workbookViewId="0">
      <selection activeCell="C13" sqref="C12:C13"/>
    </sheetView>
  </sheetViews>
  <sheetFormatPr defaultRowHeight="13.8" x14ac:dyDescent="0.25"/>
  <cols>
    <col min="2" max="2" width="21.5" customWidth="1"/>
    <col min="3" max="3" width="24.69921875" customWidth="1"/>
    <col min="4" max="4" width="39.796875" customWidth="1"/>
    <col min="5" max="5" width="27.59765625" customWidth="1"/>
  </cols>
  <sheetData>
    <row r="1" spans="1:5" ht="31.8" thickBot="1" x14ac:dyDescent="0.3">
      <c r="A1" s="25" t="s">
        <v>0</v>
      </c>
      <c r="B1" s="28" t="s">
        <v>32</v>
      </c>
      <c r="C1" s="28" t="s">
        <v>33</v>
      </c>
      <c r="D1" s="28" t="s">
        <v>98</v>
      </c>
      <c r="E1" s="28" t="s">
        <v>103</v>
      </c>
    </row>
    <row r="2" spans="1:5" ht="16.2" thickBot="1" x14ac:dyDescent="0.3">
      <c r="A2" s="54">
        <v>1</v>
      </c>
      <c r="B2" s="54" t="s">
        <v>34</v>
      </c>
      <c r="C2" s="54">
        <v>89</v>
      </c>
      <c r="D2" s="54"/>
      <c r="E2" s="55">
        <f>+'הסבת שוברים'!E10</f>
        <v>152</v>
      </c>
    </row>
    <row r="3" spans="1:5" ht="16.2" thickBot="1" x14ac:dyDescent="0.3">
      <c r="A3" s="54">
        <v>2</v>
      </c>
      <c r="B3" s="54" t="s">
        <v>35</v>
      </c>
      <c r="C3" s="54">
        <v>63</v>
      </c>
      <c r="D3" s="54">
        <v>10</v>
      </c>
      <c r="E3" s="55">
        <f>+D3*C3</f>
        <v>630</v>
      </c>
    </row>
    <row r="4" spans="1:5" ht="16.2" thickBot="1" x14ac:dyDescent="0.3">
      <c r="A4" s="54">
        <v>3</v>
      </c>
      <c r="B4" s="54" t="s">
        <v>36</v>
      </c>
      <c r="C4" s="54">
        <v>935</v>
      </c>
      <c r="D4" s="54" t="s">
        <v>6</v>
      </c>
      <c r="E4" s="55">
        <f>+'הסבת אגרות'!E6</f>
        <v>1093</v>
      </c>
    </row>
    <row r="5" spans="1:5" ht="16.2" thickBot="1" x14ac:dyDescent="0.3">
      <c r="A5" s="54">
        <v>4</v>
      </c>
      <c r="B5" s="54" t="s">
        <v>37</v>
      </c>
      <c r="C5" s="54">
        <v>5</v>
      </c>
      <c r="D5" s="55">
        <v>10</v>
      </c>
      <c r="E5" s="55">
        <f t="shared" ref="E5:E6" si="0">+D5*C5</f>
        <v>50</v>
      </c>
    </row>
    <row r="6" spans="1:5" ht="16.2" thickBot="1" x14ac:dyDescent="0.3">
      <c r="A6" s="54">
        <v>5</v>
      </c>
      <c r="B6" s="54" t="s">
        <v>38</v>
      </c>
      <c r="C6" s="54">
        <v>8</v>
      </c>
      <c r="D6" s="54">
        <v>10</v>
      </c>
      <c r="E6" s="55">
        <f t="shared" si="0"/>
        <v>80</v>
      </c>
    </row>
    <row r="7" spans="1:5" ht="16.2" thickBot="1" x14ac:dyDescent="0.3">
      <c r="A7" s="56"/>
      <c r="B7" s="56"/>
      <c r="C7" s="56"/>
      <c r="D7" s="56"/>
      <c r="E7" s="55"/>
    </row>
    <row r="8" spans="1:5" ht="16.2" thickBot="1" x14ac:dyDescent="0.3">
      <c r="A8" s="56"/>
      <c r="B8" s="57" t="s">
        <v>29</v>
      </c>
      <c r="C8" s="56"/>
      <c r="D8" s="56"/>
      <c r="E8" s="55">
        <f>SUM(E2:E7)</f>
        <v>2005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AAF5C-E5D9-452D-886D-BB1524C7FBAF}">
  <dimension ref="A1:E20"/>
  <sheetViews>
    <sheetView rightToLeft="1" workbookViewId="0">
      <selection activeCell="E1" sqref="E1:E2"/>
    </sheetView>
  </sheetViews>
  <sheetFormatPr defaultRowHeight="13.8" x14ac:dyDescent="0.25"/>
  <cols>
    <col min="1" max="1" width="17" customWidth="1"/>
    <col min="2" max="2" width="13.59765625" customWidth="1"/>
    <col min="3" max="3" width="13" customWidth="1"/>
    <col min="4" max="4" width="15.59765625" customWidth="1"/>
    <col min="5" max="5" width="16.3984375" customWidth="1"/>
  </cols>
  <sheetData>
    <row r="1" spans="1:5" ht="31.2" customHeight="1" x14ac:dyDescent="0.25">
      <c r="A1" s="104" t="s">
        <v>39</v>
      </c>
      <c r="B1" s="104" t="s">
        <v>57</v>
      </c>
      <c r="C1" s="104" t="s">
        <v>58</v>
      </c>
      <c r="D1" s="104" t="s">
        <v>99</v>
      </c>
      <c r="E1" s="104" t="s">
        <v>100</v>
      </c>
    </row>
    <row r="2" spans="1:5" ht="14.4" customHeight="1" thickBot="1" x14ac:dyDescent="0.3">
      <c r="A2" s="105"/>
      <c r="B2" s="105"/>
      <c r="C2" s="105"/>
      <c r="D2" s="105"/>
      <c r="E2" s="105"/>
    </row>
    <row r="3" spans="1:5" ht="16.2" thickBot="1" x14ac:dyDescent="0.3">
      <c r="A3" s="27" t="s">
        <v>42</v>
      </c>
      <c r="B3" s="29">
        <v>10</v>
      </c>
      <c r="C3" s="29" t="s">
        <v>55</v>
      </c>
      <c r="D3" s="29">
        <v>2</v>
      </c>
      <c r="E3" s="37">
        <f>+D3*B3</f>
        <v>20</v>
      </c>
    </row>
    <row r="4" spans="1:5" ht="16.2" thickBot="1" x14ac:dyDescent="0.3">
      <c r="A4" s="27" t="s">
        <v>42</v>
      </c>
      <c r="B4" s="29">
        <v>2</v>
      </c>
      <c r="C4" s="29" t="s">
        <v>56</v>
      </c>
      <c r="D4" s="29">
        <v>3</v>
      </c>
      <c r="E4" s="37">
        <f t="shared" ref="E4:E9" si="0">+D4*B4</f>
        <v>6</v>
      </c>
    </row>
    <row r="5" spans="1:5" ht="16.2" thickBot="1" x14ac:dyDescent="0.3">
      <c r="A5" s="27" t="s">
        <v>43</v>
      </c>
      <c r="B5" s="29">
        <v>40</v>
      </c>
      <c r="C5" s="29" t="s">
        <v>55</v>
      </c>
      <c r="D5" s="29">
        <v>2</v>
      </c>
      <c r="E5" s="37">
        <f t="shared" si="0"/>
        <v>80</v>
      </c>
    </row>
    <row r="6" spans="1:5" ht="16.2" thickBot="1" x14ac:dyDescent="0.3">
      <c r="A6" s="27" t="s">
        <v>43</v>
      </c>
      <c r="B6" s="29">
        <v>6</v>
      </c>
      <c r="C6" s="29" t="s">
        <v>56</v>
      </c>
      <c r="D6" s="29">
        <v>3</v>
      </c>
      <c r="E6" s="37">
        <f t="shared" si="0"/>
        <v>18</v>
      </c>
    </row>
    <row r="7" spans="1:5" ht="16.2" thickBot="1" x14ac:dyDescent="0.3">
      <c r="A7" s="27" t="s">
        <v>44</v>
      </c>
      <c r="B7" s="29">
        <v>18</v>
      </c>
      <c r="C7" s="29" t="s">
        <v>54</v>
      </c>
      <c r="D7" s="29">
        <v>1</v>
      </c>
      <c r="E7" s="37">
        <f t="shared" si="0"/>
        <v>18</v>
      </c>
    </row>
    <row r="8" spans="1:5" ht="16.2" thickBot="1" x14ac:dyDescent="0.3">
      <c r="A8" s="27" t="s">
        <v>44</v>
      </c>
      <c r="B8" s="29">
        <v>3</v>
      </c>
      <c r="C8" s="29" t="s">
        <v>56</v>
      </c>
      <c r="D8" s="29">
        <v>3</v>
      </c>
      <c r="E8" s="37">
        <f t="shared" si="0"/>
        <v>9</v>
      </c>
    </row>
    <row r="9" spans="1:5" ht="16.2" thickBot="1" x14ac:dyDescent="0.3">
      <c r="A9" s="27" t="s">
        <v>45</v>
      </c>
      <c r="B9" s="29">
        <v>1</v>
      </c>
      <c r="C9" s="29" t="s">
        <v>54</v>
      </c>
      <c r="D9" s="29">
        <v>1</v>
      </c>
      <c r="E9" s="37">
        <f t="shared" si="0"/>
        <v>1</v>
      </c>
    </row>
    <row r="10" spans="1:5" ht="16.2" thickBot="1" x14ac:dyDescent="0.3">
      <c r="A10" s="38" t="s">
        <v>29</v>
      </c>
      <c r="B10" s="38">
        <f>SUM(B3:B9)</f>
        <v>80</v>
      </c>
      <c r="C10" s="38"/>
      <c r="D10" s="38"/>
      <c r="E10" s="39">
        <f>SUM(E3:E9)</f>
        <v>152</v>
      </c>
    </row>
    <row r="19" ht="13.8" customHeight="1" x14ac:dyDescent="0.25"/>
    <row r="20" ht="14.4" customHeight="1" x14ac:dyDescent="0.25"/>
  </sheetData>
  <mergeCells count="5">
    <mergeCell ref="C1:C2"/>
    <mergeCell ref="D1:D2"/>
    <mergeCell ref="E1:E2"/>
    <mergeCell ref="A1:A2"/>
    <mergeCell ref="B1: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A6D8E-4244-4341-8A53-26BFEEAD4CCE}">
  <dimension ref="A1:E6"/>
  <sheetViews>
    <sheetView rightToLeft="1" workbookViewId="0">
      <selection activeCell="D13" sqref="D13"/>
    </sheetView>
  </sheetViews>
  <sheetFormatPr defaultRowHeight="13.8" x14ac:dyDescent="0.25"/>
  <cols>
    <col min="1" max="2" width="19.5" customWidth="1"/>
    <col min="3" max="3" width="16.09765625" customWidth="1"/>
    <col min="4" max="4" width="28.69921875" customWidth="1"/>
    <col min="5" max="5" width="31.796875" customWidth="1"/>
    <col min="6" max="6" width="27.3984375" customWidth="1"/>
  </cols>
  <sheetData>
    <row r="1" spans="1:5" ht="15.6" customHeight="1" x14ac:dyDescent="0.25">
      <c r="A1" s="106" t="s">
        <v>46</v>
      </c>
      <c r="B1" s="106" t="s">
        <v>52</v>
      </c>
      <c r="C1" s="108" t="s">
        <v>53</v>
      </c>
      <c r="D1" s="108" t="s">
        <v>99</v>
      </c>
      <c r="E1" s="108" t="s">
        <v>112</v>
      </c>
    </row>
    <row r="2" spans="1:5" ht="14.4" customHeight="1" thickBot="1" x14ac:dyDescent="0.3">
      <c r="A2" s="107"/>
      <c r="B2" s="107"/>
      <c r="C2" s="109"/>
      <c r="D2" s="109"/>
      <c r="E2" s="109"/>
    </row>
    <row r="3" spans="1:5" ht="16.2" thickBot="1" x14ac:dyDescent="0.3">
      <c r="A3" s="32" t="s">
        <v>47</v>
      </c>
      <c r="B3" s="33">
        <v>816</v>
      </c>
      <c r="C3" s="33" t="s">
        <v>54</v>
      </c>
      <c r="D3" s="33">
        <v>1</v>
      </c>
      <c r="E3" s="35">
        <f>+D3*B3</f>
        <v>816</v>
      </c>
    </row>
    <row r="4" spans="1:5" ht="16.2" thickBot="1" x14ac:dyDescent="0.3">
      <c r="A4" s="32" t="s">
        <v>48</v>
      </c>
      <c r="B4" s="33">
        <v>80</v>
      </c>
      <c r="C4" s="33" t="s">
        <v>55</v>
      </c>
      <c r="D4" s="33">
        <v>2</v>
      </c>
      <c r="E4" s="35">
        <f t="shared" ref="E4:E5" si="0">+D4*B4</f>
        <v>160</v>
      </c>
    </row>
    <row r="5" spans="1:5" ht="16.2" thickBot="1" x14ac:dyDescent="0.3">
      <c r="A5" s="32" t="s">
        <v>49</v>
      </c>
      <c r="B5" s="33">
        <v>39</v>
      </c>
      <c r="C5" s="33" t="s">
        <v>56</v>
      </c>
      <c r="D5" s="33">
        <v>3</v>
      </c>
      <c r="E5" s="35">
        <f t="shared" si="0"/>
        <v>117</v>
      </c>
    </row>
    <row r="6" spans="1:5" ht="16.2" thickBot="1" x14ac:dyDescent="0.3">
      <c r="A6" s="34" t="s">
        <v>29</v>
      </c>
      <c r="B6" s="31">
        <f>SUM(B3:B5)</f>
        <v>935</v>
      </c>
      <c r="C6" s="31"/>
      <c r="D6" s="31"/>
      <c r="E6" s="36">
        <f>SUM(E3:E5)</f>
        <v>1093</v>
      </c>
    </row>
  </sheetData>
  <mergeCells count="5">
    <mergeCell ref="A1:A2"/>
    <mergeCell ref="B1:B2"/>
    <mergeCell ref="E1:E2"/>
    <mergeCell ref="C1:C2"/>
    <mergeCell ref="D1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7"/>
  <sheetViews>
    <sheetView rightToLeft="1" topLeftCell="A28" workbookViewId="0">
      <selection activeCell="H34" sqref="H34"/>
    </sheetView>
  </sheetViews>
  <sheetFormatPr defaultColWidth="8.69921875" defaultRowHeight="13.8" x14ac:dyDescent="0.25"/>
  <cols>
    <col min="1" max="1" width="8.69921875" style="2"/>
    <col min="2" max="2" width="51.19921875" style="2" customWidth="1"/>
    <col min="3" max="3" width="8.69921875" style="2"/>
    <col min="4" max="4" width="13.69921875" style="2" customWidth="1"/>
    <col min="5" max="5" width="15" style="2" customWidth="1"/>
    <col min="6" max="16384" width="8.69921875" style="2"/>
  </cols>
  <sheetData>
    <row r="1" spans="1:5" ht="54.6" thickBot="1" x14ac:dyDescent="0.3">
      <c r="A1" s="14" t="s">
        <v>0</v>
      </c>
      <c r="B1" s="15" t="s">
        <v>1</v>
      </c>
      <c r="C1" s="15" t="s">
        <v>2</v>
      </c>
      <c r="D1" s="15" t="s">
        <v>101</v>
      </c>
      <c r="E1" s="16" t="s">
        <v>102</v>
      </c>
    </row>
    <row r="2" spans="1:5" ht="18.600000000000001" thickBot="1" x14ac:dyDescent="0.3">
      <c r="A2" s="4">
        <v>1</v>
      </c>
      <c r="B2" s="41" t="s">
        <v>9</v>
      </c>
      <c r="C2" s="46"/>
      <c r="D2" s="46"/>
      <c r="E2" s="46"/>
    </row>
    <row r="3" spans="1:5" ht="18.600000000000001" thickBot="1" x14ac:dyDescent="0.3">
      <c r="A3" s="5">
        <v>1.1000000000000001</v>
      </c>
      <c r="B3" s="42" t="s">
        <v>10</v>
      </c>
      <c r="C3" s="46">
        <v>1</v>
      </c>
      <c r="D3" s="47">
        <v>3</v>
      </c>
      <c r="E3" s="47">
        <f>+D3*C3</f>
        <v>3</v>
      </c>
    </row>
    <row r="4" spans="1:5" ht="18.600000000000001" thickBot="1" x14ac:dyDescent="0.3">
      <c r="A4" s="5">
        <v>1.98</v>
      </c>
      <c r="B4" s="42" t="s">
        <v>8</v>
      </c>
      <c r="C4" s="61">
        <v>2</v>
      </c>
      <c r="D4" s="47">
        <v>3</v>
      </c>
      <c r="E4" s="47">
        <f>+D4*C4</f>
        <v>6</v>
      </c>
    </row>
    <row r="5" spans="1:5" ht="18.600000000000001" thickBot="1" x14ac:dyDescent="0.3">
      <c r="A5" s="5">
        <v>1</v>
      </c>
      <c r="B5" s="43" t="s">
        <v>13</v>
      </c>
      <c r="C5" s="46" t="s">
        <v>6</v>
      </c>
      <c r="D5" s="48" t="s">
        <v>6</v>
      </c>
      <c r="E5" s="48">
        <f>SUM(E3:E4)</f>
        <v>9</v>
      </c>
    </row>
    <row r="6" spans="1:5" ht="18.600000000000001" thickBot="1" x14ac:dyDescent="0.3">
      <c r="A6" s="5"/>
      <c r="B6" s="44"/>
      <c r="C6" s="46" t="s">
        <v>6</v>
      </c>
      <c r="D6" s="47"/>
      <c r="E6" s="47"/>
    </row>
    <row r="7" spans="1:5" ht="18.600000000000001" thickBot="1" x14ac:dyDescent="0.3">
      <c r="A7" s="24">
        <v>2</v>
      </c>
      <c r="B7" s="41" t="s">
        <v>11</v>
      </c>
      <c r="C7" s="46" t="s">
        <v>6</v>
      </c>
      <c r="D7" s="47"/>
      <c r="E7" s="47"/>
    </row>
    <row r="8" spans="1:5" ht="18.600000000000001" thickBot="1" x14ac:dyDescent="0.3">
      <c r="A8" s="6">
        <v>2.1</v>
      </c>
      <c r="B8" s="42" t="s">
        <v>10</v>
      </c>
      <c r="C8" s="46">
        <v>1</v>
      </c>
      <c r="D8" s="47">
        <v>3</v>
      </c>
      <c r="E8" s="47">
        <f t="shared" ref="E8:E9" si="0">+D8*C8</f>
        <v>3</v>
      </c>
    </row>
    <row r="9" spans="1:5" ht="18.600000000000001" thickBot="1" x14ac:dyDescent="0.3">
      <c r="A9" s="21">
        <v>2.98</v>
      </c>
      <c r="B9" s="42" t="s">
        <v>8</v>
      </c>
      <c r="C9" s="61">
        <v>2</v>
      </c>
      <c r="D9" s="47">
        <v>3</v>
      </c>
      <c r="E9" s="47">
        <f t="shared" si="0"/>
        <v>6</v>
      </c>
    </row>
    <row r="10" spans="1:5" ht="18.600000000000001" thickBot="1" x14ac:dyDescent="0.3">
      <c r="A10" s="4">
        <v>2</v>
      </c>
      <c r="B10" s="43" t="s">
        <v>14</v>
      </c>
      <c r="C10" s="49"/>
      <c r="D10" s="48" t="s">
        <v>6</v>
      </c>
      <c r="E10" s="48">
        <f>SUM(E8:E9)</f>
        <v>9</v>
      </c>
    </row>
    <row r="11" spans="1:5" ht="18.600000000000001" thickBot="1" x14ac:dyDescent="0.3">
      <c r="A11" s="20"/>
      <c r="B11" s="44"/>
      <c r="C11" s="46"/>
      <c r="D11" s="46"/>
      <c r="E11" s="46"/>
    </row>
    <row r="12" spans="1:5" ht="18.600000000000001" thickBot="1" x14ac:dyDescent="0.3">
      <c r="A12" s="5">
        <v>3</v>
      </c>
      <c r="B12" s="41" t="s">
        <v>12</v>
      </c>
      <c r="C12" s="46" t="s">
        <v>6</v>
      </c>
      <c r="D12" s="47"/>
      <c r="E12" s="47"/>
    </row>
    <row r="13" spans="1:5" ht="18.600000000000001" thickBot="1" x14ac:dyDescent="0.3">
      <c r="A13" s="5">
        <v>3.1</v>
      </c>
      <c r="B13" s="42" t="s">
        <v>10</v>
      </c>
      <c r="C13" s="46">
        <v>1</v>
      </c>
      <c r="D13" s="47">
        <v>3</v>
      </c>
      <c r="E13" s="47">
        <f t="shared" ref="E13:E14" si="1">+D13*C13</f>
        <v>3</v>
      </c>
    </row>
    <row r="14" spans="1:5" ht="18.600000000000001" thickBot="1" x14ac:dyDescent="0.3">
      <c r="A14" s="5">
        <v>3.98</v>
      </c>
      <c r="B14" s="42" t="s">
        <v>8</v>
      </c>
      <c r="C14" s="61">
        <v>2</v>
      </c>
      <c r="D14" s="47">
        <v>3</v>
      </c>
      <c r="E14" s="47">
        <f t="shared" si="1"/>
        <v>6</v>
      </c>
    </row>
    <row r="15" spans="1:5" ht="18.600000000000001" thickBot="1" x14ac:dyDescent="0.3">
      <c r="A15" s="9">
        <v>3</v>
      </c>
      <c r="B15" s="43" t="s">
        <v>15</v>
      </c>
      <c r="C15" s="46"/>
      <c r="D15" s="48" t="s">
        <v>6</v>
      </c>
      <c r="E15" s="48">
        <f>SUM(E13:E14)</f>
        <v>9</v>
      </c>
    </row>
    <row r="16" spans="1:5" ht="18.600000000000001" thickBot="1" x14ac:dyDescent="0.3">
      <c r="A16" s="21"/>
      <c r="B16" s="44"/>
      <c r="C16" s="46"/>
      <c r="D16" s="48"/>
      <c r="E16" s="48"/>
    </row>
    <row r="17" spans="1:5" ht="18.600000000000001" thickBot="1" x14ac:dyDescent="0.3">
      <c r="A17" s="4">
        <v>4</v>
      </c>
      <c r="B17" s="41" t="s">
        <v>16</v>
      </c>
      <c r="C17" s="46"/>
      <c r="D17" s="46"/>
      <c r="E17" s="46"/>
    </row>
    <row r="18" spans="1:5" ht="18.600000000000001" thickBot="1" x14ac:dyDescent="0.3">
      <c r="A18" s="5">
        <v>4.0999999999999996</v>
      </c>
      <c r="B18" s="42" t="s">
        <v>10</v>
      </c>
      <c r="C18" s="46">
        <v>1</v>
      </c>
      <c r="D18" s="47">
        <v>3</v>
      </c>
      <c r="E18" s="47">
        <f t="shared" ref="E18" si="2">+D18*C18</f>
        <v>3</v>
      </c>
    </row>
    <row r="19" spans="1:5" ht="18.600000000000001" thickBot="1" x14ac:dyDescent="0.3">
      <c r="A19" s="5">
        <v>4.9800000000000004</v>
      </c>
      <c r="B19" s="42" t="s">
        <v>8</v>
      </c>
      <c r="C19" s="61">
        <v>2</v>
      </c>
      <c r="D19" s="47">
        <v>3</v>
      </c>
      <c r="E19" s="47">
        <f>+D19*C19</f>
        <v>6</v>
      </c>
    </row>
    <row r="20" spans="1:5" ht="18.600000000000001" thickBot="1" x14ac:dyDescent="0.3">
      <c r="A20" s="6"/>
      <c r="B20" s="43" t="s">
        <v>17</v>
      </c>
      <c r="C20" s="46"/>
      <c r="D20" s="48" t="s">
        <v>6</v>
      </c>
      <c r="E20" s="48">
        <f>SUM(E18:E19)</f>
        <v>9</v>
      </c>
    </row>
    <row r="21" spans="1:5" ht="18.600000000000001" thickBot="1" x14ac:dyDescent="0.3">
      <c r="A21" s="21"/>
      <c r="B21" s="45"/>
      <c r="C21" s="46"/>
      <c r="D21" s="46"/>
      <c r="E21" s="46"/>
    </row>
    <row r="22" spans="1:5" ht="18.600000000000001" thickBot="1" x14ac:dyDescent="0.3">
      <c r="A22" s="20">
        <v>5</v>
      </c>
      <c r="B22" s="45" t="s">
        <v>18</v>
      </c>
      <c r="C22" s="46"/>
      <c r="D22" s="46"/>
      <c r="E22" s="46"/>
    </row>
    <row r="23" spans="1:5" ht="18.600000000000001" thickBot="1" x14ac:dyDescent="0.3">
      <c r="A23" s="5">
        <v>5.0999999999999996</v>
      </c>
      <c r="B23" s="42" t="s">
        <v>22</v>
      </c>
      <c r="C23" s="46">
        <v>1</v>
      </c>
      <c r="D23" s="47">
        <v>2</v>
      </c>
      <c r="E23" s="47">
        <f t="shared" ref="E23:E25" si="3">+D23*C23</f>
        <v>2</v>
      </c>
    </row>
    <row r="24" spans="1:5" ht="18.600000000000001" thickBot="1" x14ac:dyDescent="0.3">
      <c r="A24" s="5">
        <v>5.2</v>
      </c>
      <c r="B24" s="42" t="s">
        <v>23</v>
      </c>
      <c r="C24" s="46">
        <v>1</v>
      </c>
      <c r="D24" s="47">
        <v>2</v>
      </c>
      <c r="E24" s="47">
        <f t="shared" si="3"/>
        <v>2</v>
      </c>
    </row>
    <row r="25" spans="1:5" ht="18.600000000000001" thickBot="1" x14ac:dyDescent="0.3">
      <c r="A25" s="5">
        <v>5.3</v>
      </c>
      <c r="B25" s="42" t="s">
        <v>24</v>
      </c>
      <c r="C25" s="46">
        <v>510</v>
      </c>
      <c r="D25" s="52">
        <v>0.1</v>
      </c>
      <c r="E25" s="47">
        <f t="shared" si="3"/>
        <v>51</v>
      </c>
    </row>
    <row r="26" spans="1:5" ht="18.600000000000001" thickBot="1" x14ac:dyDescent="0.3">
      <c r="A26" s="5">
        <v>5.98</v>
      </c>
      <c r="B26" s="42" t="s">
        <v>8</v>
      </c>
      <c r="C26" s="61">
        <v>2</v>
      </c>
      <c r="D26" s="47">
        <v>3</v>
      </c>
      <c r="E26" s="47">
        <f>+D26*C26</f>
        <v>6</v>
      </c>
    </row>
    <row r="27" spans="1:5" ht="18.600000000000001" thickBot="1" x14ac:dyDescent="0.3">
      <c r="A27" s="20">
        <v>5</v>
      </c>
      <c r="B27" s="43" t="s">
        <v>19</v>
      </c>
      <c r="C27" s="46" t="s">
        <v>6</v>
      </c>
      <c r="D27" s="53" t="s">
        <v>6</v>
      </c>
      <c r="E27" s="48">
        <f>SUM(E23:E25)</f>
        <v>55</v>
      </c>
    </row>
    <row r="28" spans="1:5" ht="18.600000000000001" thickBot="1" x14ac:dyDescent="0.3">
      <c r="B28" s="45"/>
      <c r="C28" s="46"/>
      <c r="D28" s="46"/>
      <c r="E28" s="46"/>
    </row>
    <row r="29" spans="1:5" ht="18.600000000000001" thickBot="1" x14ac:dyDescent="0.3">
      <c r="A29" s="20">
        <v>6</v>
      </c>
      <c r="B29" s="45" t="s">
        <v>20</v>
      </c>
      <c r="C29" s="46"/>
      <c r="D29" s="46"/>
      <c r="E29" s="46"/>
    </row>
    <row r="30" spans="1:5" ht="18.600000000000001" thickBot="1" x14ac:dyDescent="0.3">
      <c r="A30" s="5">
        <v>6.1</v>
      </c>
      <c r="B30" s="42" t="s">
        <v>64</v>
      </c>
      <c r="C30" s="46">
        <v>1</v>
      </c>
      <c r="D30" s="47">
        <v>2</v>
      </c>
      <c r="E30" s="47">
        <f t="shared" ref="E30:E44" si="4">+D30*C30</f>
        <v>2</v>
      </c>
    </row>
    <row r="31" spans="1:5" ht="18.600000000000001" thickBot="1" x14ac:dyDescent="0.3">
      <c r="A31" s="5">
        <v>6.2</v>
      </c>
      <c r="B31" s="42" t="s">
        <v>65</v>
      </c>
      <c r="C31" s="46">
        <v>1</v>
      </c>
      <c r="D31" s="47">
        <v>2</v>
      </c>
      <c r="E31" s="47">
        <f t="shared" si="4"/>
        <v>2</v>
      </c>
    </row>
    <row r="32" spans="1:5" ht="18.600000000000001" thickBot="1" x14ac:dyDescent="0.3">
      <c r="A32" s="5">
        <v>6.3</v>
      </c>
      <c r="B32" s="103" t="s">
        <v>66</v>
      </c>
      <c r="C32" s="46"/>
      <c r="D32" s="47"/>
      <c r="E32" s="47" t="s">
        <v>6</v>
      </c>
    </row>
    <row r="33" spans="1:5" ht="18.600000000000001" thickBot="1" x14ac:dyDescent="0.3">
      <c r="A33" s="5" t="s">
        <v>67</v>
      </c>
      <c r="B33" s="42" t="s">
        <v>86</v>
      </c>
      <c r="C33" s="46">
        <v>1</v>
      </c>
      <c r="D33" s="47">
        <v>2</v>
      </c>
      <c r="E33" s="47">
        <f t="shared" si="4"/>
        <v>2</v>
      </c>
    </row>
    <row r="34" spans="1:5" ht="18.600000000000001" thickBot="1" x14ac:dyDescent="0.3">
      <c r="A34" s="5" t="s">
        <v>69</v>
      </c>
      <c r="B34" s="42" t="s">
        <v>87</v>
      </c>
      <c r="C34" s="46">
        <v>1</v>
      </c>
      <c r="D34" s="47">
        <v>2</v>
      </c>
      <c r="E34" s="47">
        <f t="shared" si="4"/>
        <v>2</v>
      </c>
    </row>
    <row r="35" spans="1:5" ht="18.600000000000001" thickBot="1" x14ac:dyDescent="0.3">
      <c r="A35" s="5" t="s">
        <v>71</v>
      </c>
      <c r="B35" s="42" t="s">
        <v>88</v>
      </c>
      <c r="C35" s="46">
        <v>1</v>
      </c>
      <c r="D35" s="47">
        <v>2</v>
      </c>
      <c r="E35" s="47">
        <f t="shared" si="4"/>
        <v>2</v>
      </c>
    </row>
    <row r="36" spans="1:5" ht="18.600000000000001" thickBot="1" x14ac:dyDescent="0.3">
      <c r="A36" s="5" t="s">
        <v>73</v>
      </c>
      <c r="B36" s="42" t="s">
        <v>89</v>
      </c>
      <c r="C36" s="46">
        <v>1</v>
      </c>
      <c r="D36" s="47">
        <v>2</v>
      </c>
      <c r="E36" s="47">
        <f t="shared" si="4"/>
        <v>2</v>
      </c>
    </row>
    <row r="37" spans="1:5" ht="18.600000000000001" thickBot="1" x14ac:dyDescent="0.3">
      <c r="A37" s="5" t="s">
        <v>75</v>
      </c>
      <c r="B37" s="42" t="s">
        <v>90</v>
      </c>
      <c r="C37" s="46">
        <v>1</v>
      </c>
      <c r="D37" s="47">
        <v>2</v>
      </c>
      <c r="E37" s="47">
        <f t="shared" si="4"/>
        <v>2</v>
      </c>
    </row>
    <row r="38" spans="1:5" ht="18.600000000000001" thickBot="1" x14ac:dyDescent="0.3">
      <c r="A38" s="5" t="s">
        <v>77</v>
      </c>
      <c r="B38" s="42" t="s">
        <v>91</v>
      </c>
      <c r="C38" s="46">
        <v>1</v>
      </c>
      <c r="D38" s="47">
        <v>2</v>
      </c>
      <c r="E38" s="47">
        <f t="shared" si="4"/>
        <v>2</v>
      </c>
    </row>
    <row r="39" spans="1:5" ht="18.600000000000001" thickBot="1" x14ac:dyDescent="0.3">
      <c r="A39" s="5" t="s">
        <v>79</v>
      </c>
      <c r="B39" s="42" t="s">
        <v>92</v>
      </c>
      <c r="C39" s="46">
        <v>1</v>
      </c>
      <c r="D39" s="47">
        <v>2</v>
      </c>
      <c r="E39" s="47">
        <f t="shared" si="4"/>
        <v>2</v>
      </c>
    </row>
    <row r="40" spans="1:5" ht="18.600000000000001" thickBot="1" x14ac:dyDescent="0.3">
      <c r="A40" s="5">
        <v>6.4</v>
      </c>
      <c r="B40" s="42" t="s">
        <v>81</v>
      </c>
      <c r="C40" s="46">
        <v>1</v>
      </c>
      <c r="D40" s="47">
        <v>2</v>
      </c>
      <c r="E40" s="47">
        <f t="shared" si="4"/>
        <v>2</v>
      </c>
    </row>
    <row r="41" spans="1:5" ht="18.600000000000001" thickBot="1" x14ac:dyDescent="0.3">
      <c r="A41" s="5">
        <v>6.5</v>
      </c>
      <c r="B41" s="42" t="s">
        <v>82</v>
      </c>
      <c r="C41" s="46">
        <v>1</v>
      </c>
      <c r="D41" s="47">
        <v>2</v>
      </c>
      <c r="E41" s="47">
        <f t="shared" si="4"/>
        <v>2</v>
      </c>
    </row>
    <row r="42" spans="1:5" ht="18.600000000000001" thickBot="1" x14ac:dyDescent="0.3">
      <c r="A42" s="5">
        <v>6.6</v>
      </c>
      <c r="B42" s="42" t="s">
        <v>83</v>
      </c>
      <c r="C42" s="46">
        <v>1</v>
      </c>
      <c r="D42" s="47">
        <v>2</v>
      </c>
      <c r="E42" s="47">
        <f t="shared" si="4"/>
        <v>2</v>
      </c>
    </row>
    <row r="43" spans="1:5" ht="18.600000000000001" thickBot="1" x14ac:dyDescent="0.3">
      <c r="A43" s="5">
        <v>6.7</v>
      </c>
      <c r="B43" s="42" t="s">
        <v>84</v>
      </c>
      <c r="C43" s="46">
        <v>1</v>
      </c>
      <c r="D43" s="47">
        <v>2</v>
      </c>
      <c r="E43" s="47">
        <f t="shared" si="4"/>
        <v>2</v>
      </c>
    </row>
    <row r="44" spans="1:5" ht="18.600000000000001" thickBot="1" x14ac:dyDescent="0.3">
      <c r="A44" s="5">
        <v>6.98</v>
      </c>
      <c r="B44" s="42" t="s">
        <v>8</v>
      </c>
      <c r="C44" s="61">
        <v>2</v>
      </c>
      <c r="D44" s="47">
        <v>2</v>
      </c>
      <c r="E44" s="47">
        <f t="shared" si="4"/>
        <v>4</v>
      </c>
    </row>
    <row r="45" spans="1:5" ht="18.600000000000001" thickBot="1" x14ac:dyDescent="0.3">
      <c r="A45" s="20">
        <v>6</v>
      </c>
      <c r="B45" s="43" t="s">
        <v>21</v>
      </c>
      <c r="C45" s="46"/>
      <c r="D45" s="48" t="s">
        <v>6</v>
      </c>
      <c r="E45" s="48">
        <f>SUM(E30:E44)</f>
        <v>30</v>
      </c>
    </row>
    <row r="46" spans="1:5" ht="18.600000000000001" thickBot="1" x14ac:dyDescent="0.3">
      <c r="A46" s="10"/>
      <c r="B46" s="45"/>
      <c r="C46" s="50"/>
      <c r="D46" s="48"/>
      <c r="E46" s="48"/>
    </row>
    <row r="47" spans="1:5" ht="18.600000000000001" thickBot="1" x14ac:dyDescent="0.3">
      <c r="A47" s="10"/>
      <c r="B47" s="45" t="s">
        <v>5</v>
      </c>
      <c r="C47" s="50"/>
      <c r="D47" s="51"/>
      <c r="E47" s="51">
        <f>+E45+E27+E20+E15+E10+E5</f>
        <v>121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8"/>
  <sheetViews>
    <sheetView rightToLeft="1" workbookViewId="0">
      <selection activeCell="G40" sqref="G40:G43"/>
    </sheetView>
  </sheetViews>
  <sheetFormatPr defaultRowHeight="13.8" x14ac:dyDescent="0.25"/>
  <cols>
    <col min="1" max="1" width="7.8984375" customWidth="1"/>
    <col min="2" max="2" width="18.19921875" customWidth="1"/>
    <col min="3" max="3" width="13.19921875" customWidth="1"/>
    <col min="4" max="4" width="12.69921875" customWidth="1"/>
    <col min="5" max="5" width="13.5" customWidth="1"/>
  </cols>
  <sheetData>
    <row r="1" spans="1:8" ht="31.8" thickBot="1" x14ac:dyDescent="0.3">
      <c r="A1" s="25" t="s">
        <v>0</v>
      </c>
      <c r="B1" s="28" t="s">
        <v>59</v>
      </c>
      <c r="C1" s="28" t="s">
        <v>85</v>
      </c>
      <c r="D1" s="28" t="s">
        <v>51</v>
      </c>
      <c r="E1" s="28" t="s">
        <v>103</v>
      </c>
    </row>
    <row r="2" spans="1:8" ht="16.2" thickBot="1" x14ac:dyDescent="0.3">
      <c r="A2" s="27">
        <v>1</v>
      </c>
      <c r="B2" s="30" t="s">
        <v>60</v>
      </c>
      <c r="C2" s="29"/>
      <c r="D2" s="30">
        <v>10</v>
      </c>
      <c r="E2" s="29"/>
    </row>
    <row r="3" spans="1:8" ht="16.2" thickBot="1" x14ac:dyDescent="0.3">
      <c r="A3" s="27">
        <v>1.1000000000000001</v>
      </c>
      <c r="B3" s="29" t="s">
        <v>41</v>
      </c>
      <c r="C3" s="29">
        <v>6</v>
      </c>
      <c r="D3" s="29">
        <v>5</v>
      </c>
      <c r="E3" s="37">
        <f>+D3*C3</f>
        <v>30</v>
      </c>
      <c r="F3" t="s">
        <v>6</v>
      </c>
      <c r="H3" t="s">
        <v>6</v>
      </c>
    </row>
    <row r="4" spans="1:8" ht="16.2" thickBot="1" x14ac:dyDescent="0.3">
      <c r="A4" s="27">
        <v>1.2</v>
      </c>
      <c r="B4" s="29" t="s">
        <v>40</v>
      </c>
      <c r="C4" s="29">
        <v>4</v>
      </c>
      <c r="D4" s="29">
        <v>3</v>
      </c>
      <c r="E4" s="37">
        <f t="shared" ref="E4:E5" si="0">+D4*C4</f>
        <v>12</v>
      </c>
    </row>
    <row r="5" spans="1:8" ht="16.2" thickBot="1" x14ac:dyDescent="0.3">
      <c r="A5" s="27">
        <v>1.3</v>
      </c>
      <c r="B5" s="29" t="s">
        <v>50</v>
      </c>
      <c r="C5" s="29">
        <v>2</v>
      </c>
      <c r="D5" s="29">
        <v>2</v>
      </c>
      <c r="E5" s="37">
        <f t="shared" si="0"/>
        <v>4</v>
      </c>
    </row>
    <row r="6" spans="1:8" ht="16.2" thickBot="1" x14ac:dyDescent="0.3">
      <c r="A6" s="27">
        <v>2</v>
      </c>
      <c r="B6" s="30" t="s">
        <v>61</v>
      </c>
      <c r="C6" s="29"/>
      <c r="D6" s="30">
        <v>10</v>
      </c>
      <c r="E6" s="37" t="s">
        <v>6</v>
      </c>
    </row>
    <row r="7" spans="1:8" ht="16.2" thickBot="1" x14ac:dyDescent="0.3">
      <c r="A7" s="27">
        <v>2.1</v>
      </c>
      <c r="B7" s="29" t="s">
        <v>41</v>
      </c>
      <c r="C7" s="29">
        <v>6</v>
      </c>
      <c r="D7" s="29">
        <v>5</v>
      </c>
      <c r="E7" s="37">
        <f t="shared" ref="E7:E9" si="1">+D7*C7</f>
        <v>30</v>
      </c>
    </row>
    <row r="8" spans="1:8" ht="16.2" thickBot="1" x14ac:dyDescent="0.3">
      <c r="A8" s="27">
        <v>2.2000000000000002</v>
      </c>
      <c r="B8" s="29" t="s">
        <v>40</v>
      </c>
      <c r="C8" s="29">
        <v>4</v>
      </c>
      <c r="D8" s="29">
        <v>3</v>
      </c>
      <c r="E8" s="37">
        <f t="shared" si="1"/>
        <v>12</v>
      </c>
    </row>
    <row r="9" spans="1:8" ht="16.2" thickBot="1" x14ac:dyDescent="0.3">
      <c r="A9" s="27">
        <v>2.2999999999999998</v>
      </c>
      <c r="B9" s="29" t="s">
        <v>50</v>
      </c>
      <c r="C9" s="29">
        <v>2</v>
      </c>
      <c r="D9" s="29">
        <v>2</v>
      </c>
      <c r="E9" s="37">
        <f t="shared" si="1"/>
        <v>4</v>
      </c>
    </row>
    <row r="10" spans="1:8" ht="16.2" thickBot="1" x14ac:dyDescent="0.3">
      <c r="A10" s="27">
        <v>3</v>
      </c>
      <c r="B10" s="30" t="s">
        <v>62</v>
      </c>
      <c r="C10" s="29"/>
      <c r="D10" s="30">
        <v>5</v>
      </c>
      <c r="E10" s="37" t="s">
        <v>6</v>
      </c>
    </row>
    <row r="11" spans="1:8" ht="16.2" thickBot="1" x14ac:dyDescent="0.3">
      <c r="A11" s="27">
        <v>3.1</v>
      </c>
      <c r="B11" s="29" t="s">
        <v>41</v>
      </c>
      <c r="C11" s="29">
        <v>6</v>
      </c>
      <c r="D11" s="29">
        <v>3</v>
      </c>
      <c r="E11" s="37">
        <f t="shared" ref="E11:E13" si="2">+D11*C11</f>
        <v>18</v>
      </c>
    </row>
    <row r="12" spans="1:8" ht="16.2" thickBot="1" x14ac:dyDescent="0.3">
      <c r="A12" s="27">
        <v>3.2</v>
      </c>
      <c r="B12" s="29" t="s">
        <v>40</v>
      </c>
      <c r="C12" s="29">
        <v>4</v>
      </c>
      <c r="D12" s="29">
        <v>1</v>
      </c>
      <c r="E12" s="37">
        <f t="shared" si="2"/>
        <v>4</v>
      </c>
    </row>
    <row r="13" spans="1:8" ht="16.2" thickBot="1" x14ac:dyDescent="0.3">
      <c r="A13" s="27">
        <v>3.3</v>
      </c>
      <c r="B13" s="29" t="s">
        <v>50</v>
      </c>
      <c r="C13" s="29">
        <v>2</v>
      </c>
      <c r="D13" s="29">
        <v>1</v>
      </c>
      <c r="E13" s="37">
        <f t="shared" si="2"/>
        <v>2</v>
      </c>
    </row>
    <row r="14" spans="1:8" ht="16.2" thickBot="1" x14ac:dyDescent="0.3">
      <c r="A14" s="27">
        <v>4</v>
      </c>
      <c r="B14" s="29" t="s">
        <v>63</v>
      </c>
      <c r="C14" s="29"/>
      <c r="D14" s="30">
        <v>3</v>
      </c>
      <c r="E14" s="37" t="s">
        <v>6</v>
      </c>
    </row>
    <row r="15" spans="1:8" ht="16.2" thickBot="1" x14ac:dyDescent="0.3">
      <c r="A15" s="27">
        <v>4.0999999999999996</v>
      </c>
      <c r="B15" s="29" t="s">
        <v>41</v>
      </c>
      <c r="C15" s="29">
        <v>6</v>
      </c>
      <c r="D15" s="29">
        <v>1</v>
      </c>
      <c r="E15" s="37">
        <f t="shared" ref="E15:E17" si="3">+D15*C15</f>
        <v>6</v>
      </c>
    </row>
    <row r="16" spans="1:8" ht="16.2" thickBot="1" x14ac:dyDescent="0.3">
      <c r="A16" s="27">
        <v>4.2</v>
      </c>
      <c r="B16" s="29" t="s">
        <v>40</v>
      </c>
      <c r="C16" s="29">
        <v>4</v>
      </c>
      <c r="D16" s="29">
        <v>1</v>
      </c>
      <c r="E16" s="37">
        <f t="shared" si="3"/>
        <v>4</v>
      </c>
    </row>
    <row r="17" spans="1:5" ht="16.2" thickBot="1" x14ac:dyDescent="0.3">
      <c r="A17" s="27">
        <v>4.3</v>
      </c>
      <c r="B17" s="29" t="s">
        <v>50</v>
      </c>
      <c r="C17" s="29">
        <v>2</v>
      </c>
      <c r="D17" s="29">
        <v>1</v>
      </c>
      <c r="E17" s="37">
        <f t="shared" si="3"/>
        <v>2</v>
      </c>
    </row>
    <row r="18" spans="1:5" ht="16.2" thickBot="1" x14ac:dyDescent="0.3">
      <c r="A18" s="27"/>
      <c r="B18" s="30" t="s">
        <v>29</v>
      </c>
      <c r="C18" s="29"/>
      <c r="D18" s="29"/>
      <c r="E18" s="40">
        <f>SUM(E3:E17)</f>
        <v>128</v>
      </c>
    </row>
  </sheetData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6794D-C038-4E85-B9C0-38EC3465480B}">
  <dimension ref="A1:E4"/>
  <sheetViews>
    <sheetView rightToLeft="1" workbookViewId="0">
      <selection activeCell="D7" sqref="D7"/>
    </sheetView>
  </sheetViews>
  <sheetFormatPr defaultRowHeight="13.8" x14ac:dyDescent="0.25"/>
  <cols>
    <col min="2" max="2" width="23.09765625" customWidth="1"/>
    <col min="3" max="3" width="16.69921875" customWidth="1"/>
    <col min="4" max="4" width="26.19921875" customWidth="1"/>
    <col min="5" max="5" width="23.8984375" customWidth="1"/>
  </cols>
  <sheetData>
    <row r="1" spans="1:5" ht="31.8" thickBot="1" x14ac:dyDescent="0.3">
      <c r="A1" s="25" t="s">
        <v>0</v>
      </c>
      <c r="B1" s="26" t="s">
        <v>26</v>
      </c>
      <c r="C1" s="26" t="s">
        <v>2</v>
      </c>
      <c r="D1" s="26" t="s">
        <v>104</v>
      </c>
      <c r="E1" s="25" t="s">
        <v>103</v>
      </c>
    </row>
    <row r="2" spans="1:5" ht="16.2" thickBot="1" x14ac:dyDescent="0.3">
      <c r="A2" s="54">
        <v>1</v>
      </c>
      <c r="B2" s="54" t="s">
        <v>27</v>
      </c>
      <c r="C2" s="59">
        <v>15</v>
      </c>
      <c r="D2" s="55">
        <v>10</v>
      </c>
      <c r="E2" s="55">
        <f>+D2*C2</f>
        <v>150</v>
      </c>
    </row>
    <row r="3" spans="1:5" ht="16.2" thickBot="1" x14ac:dyDescent="0.3">
      <c r="A3" s="54">
        <v>2</v>
      </c>
      <c r="B3" s="54" t="s">
        <v>28</v>
      </c>
      <c r="C3" s="60">
        <v>5</v>
      </c>
      <c r="D3" s="55">
        <v>10</v>
      </c>
      <c r="E3" s="55">
        <f>+D3*C3</f>
        <v>50</v>
      </c>
    </row>
    <row r="4" spans="1:5" ht="16.2" thickBot="1" x14ac:dyDescent="0.3">
      <c r="A4" s="54"/>
      <c r="B4" s="25" t="s">
        <v>29</v>
      </c>
      <c r="C4" s="54"/>
      <c r="D4" s="55"/>
      <c r="E4" s="55">
        <f>SUM(E2:E3)</f>
        <v>200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9</vt:i4>
      </vt:variant>
    </vt:vector>
  </HeadingPairs>
  <TitlesOfParts>
    <vt:vector size="9" baseType="lpstr">
      <vt:lpstr>הבהרה</vt:lpstr>
      <vt:lpstr>סיכום ההצעה</vt:lpstr>
      <vt:lpstr>רישיונות והקמה</vt:lpstr>
      <vt:lpstr>הסבה</vt:lpstr>
      <vt:lpstr>הסבת שוברים</vt:lpstr>
      <vt:lpstr>הסבת אגרות</vt:lpstr>
      <vt:lpstr>תחזוקה</vt:lpstr>
      <vt:lpstr>פיתוח שירותים</vt:lpstr>
      <vt:lpstr>הדרכה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ofer</dc:creator>
  <cp:lastModifiedBy>עופר ישי</cp:lastModifiedBy>
  <dcterms:created xsi:type="dcterms:W3CDTF">2016-11-19T16:54:13Z</dcterms:created>
  <dcterms:modified xsi:type="dcterms:W3CDTF">2018-09-03T12:21:23Z</dcterms:modified>
</cp:coreProperties>
</file>